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1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13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14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updateLinks="never"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User\Desktop\Varese\General Report 2022\"/>
    </mc:Choice>
  </mc:AlternateContent>
  <xr:revisionPtr revIDLastSave="0" documentId="13_ncr:1_{6DB719CB-9E74-45AD-9504-FE59D622B8B3}" xr6:coauthVersionLast="47" xr6:coauthVersionMax="47" xr10:uidLastSave="{00000000-0000-0000-0000-000000000000}"/>
  <workbookProtection lockStructure="1"/>
  <bookViews>
    <workbookView xWindow="-120" yWindow="-120" windowWidth="29040" windowHeight="15840" tabRatio="823" xr2:uid="{00000000-000D-0000-FFFF-FFFF00000000}"/>
  </bookViews>
  <sheets>
    <sheet name="1. UNITÀ LOCALI" sheetId="123" r:id="rId1"/>
    <sheet name="1. Servizio turistico" sheetId="128" r:id="rId2"/>
    <sheet name="1. Strutture ricettive" sheetId="141" r:id="rId3"/>
    <sheet name="1. Ristorazione" sheetId="142" r:id="rId4"/>
    <sheet name="1. Specializzazione" sheetId="129" r:id="rId5"/>
    <sheet name="1. Delegazioni" sheetId="130" r:id="rId6"/>
    <sheet name="2. MERCATO DEL LAVORO" sheetId="143" r:id="rId7"/>
    <sheet name="2. Servizio Turistico" sheetId="144" r:id="rId8"/>
    <sheet name="2. Strutture ricettive" sheetId="145" r:id="rId9"/>
    <sheet name="2. Ristorazione" sheetId="152" r:id="rId10"/>
    <sheet name="2. Contratti" sheetId="151" r:id="rId11"/>
    <sheet name="2. Classe età" sheetId="147" r:id="rId12"/>
    <sheet name="2. Genere" sheetId="148" r:id="rId13"/>
    <sheet name="2. Nazionalità" sheetId="149" state="hidden" r:id="rId14"/>
    <sheet name="2. Delegazioni" sheetId="150" r:id="rId15"/>
  </sheets>
  <externalReferences>
    <externalReference r:id="rId16"/>
  </externalReferences>
  <definedNames>
    <definedName name="_xlnm.Print_Area" localSheetId="5">'1. Delegazioni'!#REF!</definedName>
    <definedName name="_xlnm.Print_Area" localSheetId="3">'1. Ristorazione'!$BP$8:$CK$57</definedName>
    <definedName name="_xlnm.Print_Area" localSheetId="1">'1. Servizio turistico'!$BP$8:$CK$57</definedName>
    <definedName name="_xlnm.Print_Area" localSheetId="4">'1. Specializzazione'!$B$14:$G$44</definedName>
    <definedName name="_xlnm.Print_Area" localSheetId="2">'1. Strutture ricettive'!$BP$8:$CK$53</definedName>
    <definedName name="_xlnm.Print_Area" localSheetId="11">'2. Classe età'!$BB$6:$BW$55</definedName>
    <definedName name="_xlnm.Print_Area" localSheetId="10">'2. Contratti'!$BB$6:$BW$75</definedName>
    <definedName name="_xlnm.Print_Area" localSheetId="14">'2. Delegazioni'!$BB$6:$BW$64</definedName>
    <definedName name="_xlnm.Print_Area" localSheetId="12">'2. Genere'!$BB$6:$BW$49</definedName>
    <definedName name="_xlnm.Print_Area" localSheetId="13">'2. Nazionalità'!$BB$6:$BW$49</definedName>
    <definedName name="_xlnm.Print_Area" localSheetId="9">'2. Ristorazione'!$BB$6:$BW$53</definedName>
    <definedName name="_xlnm.Print_Area" localSheetId="7">'2. Servizio Turistico'!$BB$6:$BW$61</definedName>
    <definedName name="_xlnm.Print_Area" localSheetId="8">'2. Strutture ricettive'!$BB$6:$BW$58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52" l="1"/>
  <c r="D43" i="152"/>
  <c r="E43" i="152"/>
  <c r="F43" i="152"/>
  <c r="G43" i="152"/>
  <c r="C44" i="152"/>
  <c r="D44" i="152"/>
  <c r="E44" i="152"/>
  <c r="F44" i="152"/>
  <c r="G44" i="152"/>
  <c r="C45" i="152"/>
  <c r="D45" i="152"/>
  <c r="E45" i="152"/>
  <c r="F45" i="152"/>
  <c r="G45" i="152"/>
  <c r="D42" i="152"/>
  <c r="E42" i="152"/>
  <c r="F42" i="152"/>
  <c r="G42" i="152"/>
  <c r="C42" i="152"/>
  <c r="C25" i="152"/>
  <c r="D25" i="152"/>
  <c r="E25" i="152"/>
  <c r="F25" i="152"/>
  <c r="G25" i="152"/>
  <c r="C26" i="152"/>
  <c r="D26" i="152"/>
  <c r="E26" i="152"/>
  <c r="F26" i="152"/>
  <c r="G26" i="152"/>
  <c r="C27" i="152"/>
  <c r="D27" i="152"/>
  <c r="E27" i="152"/>
  <c r="F27" i="152"/>
  <c r="G27" i="152"/>
  <c r="D24" i="152"/>
  <c r="E24" i="152"/>
  <c r="F24" i="152"/>
  <c r="G24" i="152"/>
  <c r="C24" i="152"/>
  <c r="F62" i="152"/>
  <c r="E61" i="152"/>
  <c r="D60" i="152"/>
  <c r="G59" i="152"/>
  <c r="C59" i="152"/>
  <c r="C69" i="152"/>
  <c r="D53" i="152"/>
  <c r="E52" i="152"/>
  <c r="G50" i="152"/>
  <c r="C50" i="152"/>
  <c r="I45" i="152"/>
  <c r="G53" i="152"/>
  <c r="F53" i="152"/>
  <c r="E53" i="152"/>
  <c r="C53" i="152"/>
  <c r="H44" i="152"/>
  <c r="G52" i="152"/>
  <c r="F52" i="152"/>
  <c r="D52" i="152"/>
  <c r="C52" i="152"/>
  <c r="I43" i="152"/>
  <c r="E51" i="152"/>
  <c r="D51" i="152"/>
  <c r="C51" i="152"/>
  <c r="H42" i="152"/>
  <c r="F50" i="152"/>
  <c r="E50" i="152"/>
  <c r="D46" i="152"/>
  <c r="C46" i="152"/>
  <c r="G35" i="152"/>
  <c r="C35" i="152"/>
  <c r="E33" i="152"/>
  <c r="F32" i="152"/>
  <c r="H27" i="152"/>
  <c r="G62" i="152"/>
  <c r="F35" i="152"/>
  <c r="E35" i="152"/>
  <c r="D62" i="152"/>
  <c r="C62" i="152"/>
  <c r="C72" i="152"/>
  <c r="G61" i="152"/>
  <c r="F34" i="152"/>
  <c r="E34" i="152"/>
  <c r="D61" i="152"/>
  <c r="C61" i="152"/>
  <c r="C71" i="152"/>
  <c r="G33" i="152"/>
  <c r="F60" i="152"/>
  <c r="E60" i="152"/>
  <c r="D33" i="152"/>
  <c r="C33" i="152"/>
  <c r="I24" i="152"/>
  <c r="G28" i="152"/>
  <c r="F28" i="152"/>
  <c r="E59" i="152"/>
  <c r="E69" i="152"/>
  <c r="D32" i="152"/>
  <c r="C28" i="152"/>
  <c r="H12" i="152"/>
  <c r="G12" i="152"/>
  <c r="F12" i="152"/>
  <c r="D12" i="152"/>
  <c r="C12" i="152"/>
  <c r="H11" i="152"/>
  <c r="G11" i="152"/>
  <c r="F11" i="152"/>
  <c r="C11" i="152"/>
  <c r="H10" i="152"/>
  <c r="D10" i="152"/>
  <c r="C10" i="152"/>
  <c r="H9" i="152"/>
  <c r="F9" i="152"/>
  <c r="E9" i="152"/>
  <c r="D9" i="152"/>
  <c r="C9" i="152"/>
  <c r="C65" i="151"/>
  <c r="D65" i="151"/>
  <c r="E65" i="151"/>
  <c r="F65" i="151"/>
  <c r="G65" i="151"/>
  <c r="H18" i="151"/>
  <c r="D64" i="151"/>
  <c r="E64" i="151"/>
  <c r="F64" i="151"/>
  <c r="G64" i="151"/>
  <c r="G17" i="151"/>
  <c r="C64" i="151"/>
  <c r="C38" i="151"/>
  <c r="C90" i="151"/>
  <c r="C39" i="151"/>
  <c r="D39" i="151"/>
  <c r="E39" i="151"/>
  <c r="F39" i="151"/>
  <c r="G39" i="151"/>
  <c r="D38" i="151"/>
  <c r="E38" i="151"/>
  <c r="F38" i="151"/>
  <c r="G38" i="151"/>
  <c r="D26" i="150"/>
  <c r="D48" i="150"/>
  <c r="D70" i="150"/>
  <c r="C26" i="150"/>
  <c r="C48" i="150"/>
  <c r="C70" i="150"/>
  <c r="D81" i="150"/>
  <c r="E26" i="150"/>
  <c r="E48" i="150"/>
  <c r="E70" i="150"/>
  <c r="E81" i="150"/>
  <c r="F26" i="150"/>
  <c r="F48" i="150"/>
  <c r="F70" i="150"/>
  <c r="F81" i="150"/>
  <c r="G26" i="150"/>
  <c r="G48" i="150"/>
  <c r="G70" i="150"/>
  <c r="G81" i="150"/>
  <c r="D27" i="150"/>
  <c r="D49" i="150"/>
  <c r="D71" i="150"/>
  <c r="C27" i="150"/>
  <c r="C49" i="150"/>
  <c r="C71" i="150"/>
  <c r="D82" i="150"/>
  <c r="E27" i="150"/>
  <c r="E49" i="150"/>
  <c r="E71" i="150"/>
  <c r="E82" i="150"/>
  <c r="F27" i="150"/>
  <c r="F49" i="150"/>
  <c r="F71" i="150"/>
  <c r="F82" i="150"/>
  <c r="G27" i="150"/>
  <c r="G49" i="150"/>
  <c r="G71" i="150"/>
  <c r="G82" i="150"/>
  <c r="D28" i="150"/>
  <c r="D50" i="150"/>
  <c r="D72" i="150"/>
  <c r="C28" i="150"/>
  <c r="C50" i="150"/>
  <c r="C72" i="150"/>
  <c r="D83" i="150"/>
  <c r="E28" i="150"/>
  <c r="E50" i="150"/>
  <c r="E72" i="150"/>
  <c r="E83" i="150"/>
  <c r="F28" i="150"/>
  <c r="F50" i="150"/>
  <c r="F72" i="150"/>
  <c r="F83" i="150"/>
  <c r="G28" i="150"/>
  <c r="G50" i="150"/>
  <c r="G72" i="150"/>
  <c r="G83" i="150"/>
  <c r="D29" i="150"/>
  <c r="D51" i="150"/>
  <c r="D73" i="150"/>
  <c r="C29" i="150"/>
  <c r="C51" i="150"/>
  <c r="C73" i="150"/>
  <c r="D84" i="150"/>
  <c r="E29" i="150"/>
  <c r="E51" i="150"/>
  <c r="E73" i="150"/>
  <c r="E84" i="150"/>
  <c r="F29" i="150"/>
  <c r="F51" i="150"/>
  <c r="F73" i="150"/>
  <c r="F84" i="150"/>
  <c r="G29" i="150"/>
  <c r="G51" i="150"/>
  <c r="G73" i="150"/>
  <c r="G84" i="150"/>
  <c r="D30" i="150"/>
  <c r="D52" i="150"/>
  <c r="D74" i="150"/>
  <c r="C30" i="150"/>
  <c r="C52" i="150"/>
  <c r="C74" i="150"/>
  <c r="D85" i="150"/>
  <c r="E30" i="150"/>
  <c r="E52" i="150"/>
  <c r="E74" i="150"/>
  <c r="E85" i="150"/>
  <c r="F30" i="150"/>
  <c r="F52" i="150"/>
  <c r="F74" i="150"/>
  <c r="F85" i="150"/>
  <c r="G30" i="150"/>
  <c r="G52" i="150"/>
  <c r="G74" i="150"/>
  <c r="G85" i="150"/>
  <c r="D31" i="150"/>
  <c r="D53" i="150"/>
  <c r="D75" i="150"/>
  <c r="C31" i="150"/>
  <c r="C53" i="150"/>
  <c r="C75" i="150"/>
  <c r="D86" i="150"/>
  <c r="E31" i="150"/>
  <c r="E53" i="150"/>
  <c r="E75" i="150"/>
  <c r="E86" i="150"/>
  <c r="F31" i="150"/>
  <c r="F53" i="150"/>
  <c r="F75" i="150"/>
  <c r="F86" i="150"/>
  <c r="G31" i="150"/>
  <c r="G53" i="150"/>
  <c r="G75" i="150"/>
  <c r="G86" i="150"/>
  <c r="C86" i="150"/>
  <c r="C85" i="150"/>
  <c r="C84" i="150"/>
  <c r="C83" i="150"/>
  <c r="C82" i="150"/>
  <c r="C81" i="150"/>
  <c r="D25" i="148"/>
  <c r="D40" i="148"/>
  <c r="D55" i="148"/>
  <c r="C25" i="148"/>
  <c r="C40" i="148"/>
  <c r="C55" i="148"/>
  <c r="D63" i="148"/>
  <c r="E25" i="148"/>
  <c r="E40" i="148"/>
  <c r="E55" i="148"/>
  <c r="E63" i="148"/>
  <c r="F25" i="148"/>
  <c r="F40" i="148"/>
  <c r="F55" i="148"/>
  <c r="F63" i="148"/>
  <c r="G25" i="148"/>
  <c r="G40" i="148"/>
  <c r="G55" i="148"/>
  <c r="G63" i="148"/>
  <c r="D26" i="148"/>
  <c r="D41" i="148"/>
  <c r="D56" i="148"/>
  <c r="C26" i="148"/>
  <c r="C41" i="148"/>
  <c r="C56" i="148"/>
  <c r="D64" i="148"/>
  <c r="E26" i="148"/>
  <c r="E41" i="148"/>
  <c r="E56" i="148"/>
  <c r="E64" i="148"/>
  <c r="F26" i="148"/>
  <c r="F41" i="148"/>
  <c r="F56" i="148"/>
  <c r="F64" i="148"/>
  <c r="G26" i="148"/>
  <c r="G41" i="148"/>
  <c r="G56" i="148"/>
  <c r="G64" i="148"/>
  <c r="C64" i="148"/>
  <c r="C63" i="148"/>
  <c r="D25" i="147"/>
  <c r="D43" i="147"/>
  <c r="D61" i="147"/>
  <c r="C25" i="147"/>
  <c r="C43" i="147"/>
  <c r="C61" i="147"/>
  <c r="D72" i="147"/>
  <c r="E25" i="147"/>
  <c r="E43" i="147"/>
  <c r="E61" i="147"/>
  <c r="E72" i="147"/>
  <c r="F25" i="147"/>
  <c r="F43" i="147"/>
  <c r="F61" i="147"/>
  <c r="F72" i="147"/>
  <c r="G25" i="147"/>
  <c r="G43" i="147"/>
  <c r="G61" i="147"/>
  <c r="G72" i="147"/>
  <c r="D26" i="147"/>
  <c r="D44" i="147"/>
  <c r="D62" i="147"/>
  <c r="C26" i="147"/>
  <c r="C44" i="147"/>
  <c r="C62" i="147"/>
  <c r="D73" i="147"/>
  <c r="E26" i="147"/>
  <c r="E44" i="147"/>
  <c r="E62" i="147"/>
  <c r="E73" i="147"/>
  <c r="F26" i="147"/>
  <c r="F44" i="147"/>
  <c r="F62" i="147"/>
  <c r="F73" i="147"/>
  <c r="G26" i="147"/>
  <c r="G44" i="147"/>
  <c r="G62" i="147"/>
  <c r="G73" i="147"/>
  <c r="D27" i="147"/>
  <c r="D45" i="147"/>
  <c r="D63" i="147"/>
  <c r="C27" i="147"/>
  <c r="C45" i="147"/>
  <c r="C63" i="147"/>
  <c r="D74" i="147"/>
  <c r="E27" i="147"/>
  <c r="E45" i="147"/>
  <c r="E63" i="147"/>
  <c r="E74" i="147"/>
  <c r="F27" i="147"/>
  <c r="F45" i="147"/>
  <c r="F63" i="147"/>
  <c r="F74" i="147"/>
  <c r="G27" i="147"/>
  <c r="G45" i="147"/>
  <c r="G63" i="147"/>
  <c r="G74" i="147"/>
  <c r="D28" i="147"/>
  <c r="D46" i="147"/>
  <c r="D64" i="147"/>
  <c r="C28" i="147"/>
  <c r="C46" i="147"/>
  <c r="C64" i="147"/>
  <c r="D75" i="147"/>
  <c r="E28" i="147"/>
  <c r="E46" i="147"/>
  <c r="E64" i="147"/>
  <c r="E75" i="147"/>
  <c r="F28" i="147"/>
  <c r="F46" i="147"/>
  <c r="F64" i="147"/>
  <c r="F75" i="147"/>
  <c r="G28" i="147"/>
  <c r="G46" i="147"/>
  <c r="G64" i="147"/>
  <c r="G75" i="147"/>
  <c r="C75" i="147"/>
  <c r="C74" i="147"/>
  <c r="C73" i="147"/>
  <c r="C72" i="147"/>
  <c r="D30" i="151"/>
  <c r="D56" i="151"/>
  <c r="D82" i="151"/>
  <c r="C30" i="151"/>
  <c r="C56" i="151"/>
  <c r="C82" i="151"/>
  <c r="D97" i="151"/>
  <c r="E30" i="151"/>
  <c r="E56" i="151"/>
  <c r="E82" i="151"/>
  <c r="E97" i="151"/>
  <c r="F30" i="151"/>
  <c r="F56" i="151"/>
  <c r="F82" i="151"/>
  <c r="F97" i="151"/>
  <c r="G30" i="151"/>
  <c r="G56" i="151"/>
  <c r="G82" i="151"/>
  <c r="G97" i="151"/>
  <c r="D31" i="151"/>
  <c r="D57" i="151"/>
  <c r="D83" i="151"/>
  <c r="C31" i="151"/>
  <c r="C57" i="151"/>
  <c r="C83" i="151"/>
  <c r="D98" i="151"/>
  <c r="E31" i="151"/>
  <c r="E57" i="151"/>
  <c r="E83" i="151"/>
  <c r="E98" i="151"/>
  <c r="F31" i="151"/>
  <c r="F57" i="151"/>
  <c r="F83" i="151"/>
  <c r="F98" i="151"/>
  <c r="G31" i="151"/>
  <c r="G57" i="151"/>
  <c r="G83" i="151"/>
  <c r="G98" i="151"/>
  <c r="D32" i="151"/>
  <c r="D58" i="151"/>
  <c r="D84" i="151"/>
  <c r="C32" i="151"/>
  <c r="C58" i="151"/>
  <c r="C84" i="151"/>
  <c r="D99" i="151"/>
  <c r="E32" i="151"/>
  <c r="E58" i="151"/>
  <c r="E84" i="151"/>
  <c r="E99" i="151"/>
  <c r="F32" i="151"/>
  <c r="F58" i="151"/>
  <c r="F84" i="151"/>
  <c r="F99" i="151"/>
  <c r="G32" i="151"/>
  <c r="G58" i="151"/>
  <c r="G84" i="151"/>
  <c r="G99" i="151"/>
  <c r="D33" i="151"/>
  <c r="D59" i="151"/>
  <c r="D85" i="151"/>
  <c r="C33" i="151"/>
  <c r="C59" i="151"/>
  <c r="C85" i="151"/>
  <c r="D100" i="151"/>
  <c r="E33" i="151"/>
  <c r="E59" i="151"/>
  <c r="E85" i="151"/>
  <c r="E100" i="151"/>
  <c r="F33" i="151"/>
  <c r="F59" i="151"/>
  <c r="F85" i="151"/>
  <c r="F100" i="151"/>
  <c r="G33" i="151"/>
  <c r="G59" i="151"/>
  <c r="G85" i="151"/>
  <c r="G100" i="151"/>
  <c r="D34" i="151"/>
  <c r="D60" i="151"/>
  <c r="D86" i="151"/>
  <c r="C34" i="151"/>
  <c r="C60" i="151"/>
  <c r="C86" i="151"/>
  <c r="D101" i="151"/>
  <c r="E34" i="151"/>
  <c r="E60" i="151"/>
  <c r="E86" i="151"/>
  <c r="E101" i="151"/>
  <c r="F34" i="151"/>
  <c r="F60" i="151"/>
  <c r="F86" i="151"/>
  <c r="F101" i="151"/>
  <c r="G34" i="151"/>
  <c r="G60" i="151"/>
  <c r="G86" i="151"/>
  <c r="G101" i="151"/>
  <c r="D35" i="151"/>
  <c r="D61" i="151"/>
  <c r="D87" i="151"/>
  <c r="C35" i="151"/>
  <c r="C61" i="151"/>
  <c r="C87" i="151"/>
  <c r="D102" i="151"/>
  <c r="E35" i="151"/>
  <c r="E61" i="151"/>
  <c r="E87" i="151"/>
  <c r="E102" i="151"/>
  <c r="F35" i="151"/>
  <c r="F61" i="151"/>
  <c r="F87" i="151"/>
  <c r="F102" i="151"/>
  <c r="G35" i="151"/>
  <c r="G61" i="151"/>
  <c r="G87" i="151"/>
  <c r="G102" i="151"/>
  <c r="C102" i="151"/>
  <c r="C101" i="151"/>
  <c r="C100" i="151"/>
  <c r="C99" i="151"/>
  <c r="C98" i="151"/>
  <c r="C97" i="151"/>
  <c r="D33" i="144"/>
  <c r="D51" i="144"/>
  <c r="D68" i="144"/>
  <c r="C33" i="144"/>
  <c r="C51" i="144"/>
  <c r="C68" i="144"/>
  <c r="D78" i="144"/>
  <c r="E33" i="144"/>
  <c r="E51" i="144"/>
  <c r="E68" i="144"/>
  <c r="E78" i="144"/>
  <c r="F33" i="144"/>
  <c r="F51" i="144"/>
  <c r="F68" i="144"/>
  <c r="F78" i="144"/>
  <c r="G33" i="144"/>
  <c r="G51" i="144"/>
  <c r="G68" i="144"/>
  <c r="G78" i="144"/>
  <c r="C78" i="144"/>
  <c r="D32" i="144"/>
  <c r="D50" i="144"/>
  <c r="D67" i="144"/>
  <c r="C32" i="144"/>
  <c r="C50" i="144"/>
  <c r="C67" i="144"/>
  <c r="D77" i="144"/>
  <c r="E32" i="144"/>
  <c r="E50" i="144"/>
  <c r="E67" i="144"/>
  <c r="E77" i="144"/>
  <c r="F32" i="144"/>
  <c r="F50" i="144"/>
  <c r="F67" i="144"/>
  <c r="F77" i="144"/>
  <c r="G32" i="144"/>
  <c r="G50" i="144"/>
  <c r="G67" i="144"/>
  <c r="G77" i="144"/>
  <c r="D34" i="144"/>
  <c r="D52" i="144"/>
  <c r="D69" i="144"/>
  <c r="C34" i="144"/>
  <c r="C52" i="144"/>
  <c r="C69" i="144"/>
  <c r="D79" i="144"/>
  <c r="E34" i="144"/>
  <c r="E52" i="144"/>
  <c r="E69" i="144"/>
  <c r="E79" i="144"/>
  <c r="F34" i="144"/>
  <c r="F52" i="144"/>
  <c r="F69" i="144"/>
  <c r="F79" i="144"/>
  <c r="G34" i="144"/>
  <c r="G52" i="144"/>
  <c r="G69" i="144"/>
  <c r="G79" i="144"/>
  <c r="D35" i="144"/>
  <c r="D53" i="144"/>
  <c r="D70" i="144"/>
  <c r="C35" i="144"/>
  <c r="C53" i="144"/>
  <c r="C70" i="144"/>
  <c r="D80" i="144"/>
  <c r="E35" i="144"/>
  <c r="E53" i="144"/>
  <c r="E70" i="144"/>
  <c r="E80" i="144"/>
  <c r="F35" i="144"/>
  <c r="F53" i="144"/>
  <c r="F70" i="144"/>
  <c r="F80" i="144"/>
  <c r="G35" i="144"/>
  <c r="G53" i="144"/>
  <c r="G70" i="144"/>
  <c r="G80" i="144"/>
  <c r="C80" i="144"/>
  <c r="C79" i="144"/>
  <c r="C77" i="144"/>
  <c r="G10" i="150"/>
  <c r="E60" i="150"/>
  <c r="D54" i="150"/>
  <c r="D62" i="150"/>
  <c r="H52" i="150"/>
  <c r="F63" i="150"/>
  <c r="D58" i="150"/>
  <c r="F32" i="150"/>
  <c r="D32" i="150"/>
  <c r="E38" i="150"/>
  <c r="F39" i="150"/>
  <c r="D39" i="150"/>
  <c r="D12" i="150"/>
  <c r="C41" i="149"/>
  <c r="D41" i="149"/>
  <c r="E41" i="149"/>
  <c r="F41" i="149"/>
  <c r="F40" i="149"/>
  <c r="F42" i="149"/>
  <c r="AA11" i="149"/>
  <c r="G41" i="149"/>
  <c r="D40" i="149"/>
  <c r="E40" i="149"/>
  <c r="G40" i="149"/>
  <c r="C40" i="149"/>
  <c r="H40" i="149"/>
  <c r="C26" i="149"/>
  <c r="D26" i="149"/>
  <c r="E26" i="149"/>
  <c r="F26" i="149"/>
  <c r="F25" i="149"/>
  <c r="F27" i="149"/>
  <c r="AA10" i="149"/>
  <c r="G26" i="149"/>
  <c r="D25" i="149"/>
  <c r="E25" i="149"/>
  <c r="G25" i="149"/>
  <c r="G27" i="149"/>
  <c r="C25" i="149"/>
  <c r="G10" i="148"/>
  <c r="I40" i="148"/>
  <c r="F32" i="148"/>
  <c r="G27" i="148"/>
  <c r="F53" i="147"/>
  <c r="C47" i="147"/>
  <c r="C48" i="147"/>
  <c r="D54" i="147"/>
  <c r="E54" i="147"/>
  <c r="C55" i="147"/>
  <c r="D55" i="147"/>
  <c r="G12" i="147"/>
  <c r="D47" i="147"/>
  <c r="E47" i="147"/>
  <c r="F47" i="147"/>
  <c r="F29" i="147"/>
  <c r="F65" i="147"/>
  <c r="G47" i="147"/>
  <c r="G13" i="147"/>
  <c r="G48" i="147"/>
  <c r="F35" i="147"/>
  <c r="E29" i="147"/>
  <c r="E30" i="147"/>
  <c r="D37" i="147"/>
  <c r="E12" i="147"/>
  <c r="C29" i="147"/>
  <c r="C30" i="147"/>
  <c r="D29" i="147"/>
  <c r="G29" i="147"/>
  <c r="E13" i="147"/>
  <c r="H25" i="147"/>
  <c r="F62" i="151"/>
  <c r="F63" i="151"/>
  <c r="F71" i="151"/>
  <c r="E71" i="151"/>
  <c r="E72" i="151"/>
  <c r="D72" i="151"/>
  <c r="I59" i="151"/>
  <c r="I60" i="151"/>
  <c r="H14" i="151"/>
  <c r="C62" i="151"/>
  <c r="D62" i="151"/>
  <c r="D36" i="151"/>
  <c r="D88" i="151"/>
  <c r="E62" i="151"/>
  <c r="G62" i="151"/>
  <c r="G36" i="151"/>
  <c r="G88" i="151"/>
  <c r="I15" i="151"/>
  <c r="G9" i="151"/>
  <c r="F36" i="151"/>
  <c r="F37" i="151"/>
  <c r="D47" i="151"/>
  <c r="I34" i="151"/>
  <c r="E14" i="151"/>
  <c r="C36" i="151"/>
  <c r="E36" i="151"/>
  <c r="D9" i="151"/>
  <c r="C46" i="145"/>
  <c r="D46" i="145"/>
  <c r="E46" i="145"/>
  <c r="F46" i="145"/>
  <c r="F45" i="145"/>
  <c r="F47" i="145"/>
  <c r="F48" i="145"/>
  <c r="G46" i="145"/>
  <c r="C47" i="145"/>
  <c r="D47" i="145"/>
  <c r="E47" i="145"/>
  <c r="E45" i="145"/>
  <c r="E48" i="145"/>
  <c r="G47" i="145"/>
  <c r="D45" i="145"/>
  <c r="E26" i="145"/>
  <c r="E64" i="145"/>
  <c r="G45" i="145"/>
  <c r="G26" i="145"/>
  <c r="G64" i="145"/>
  <c r="C45" i="145"/>
  <c r="C27" i="145"/>
  <c r="C65" i="145"/>
  <c r="C72" i="145"/>
  <c r="D27" i="145"/>
  <c r="E27" i="145"/>
  <c r="F27" i="145"/>
  <c r="G27" i="145"/>
  <c r="G34" i="145"/>
  <c r="C28" i="145"/>
  <c r="D28" i="145"/>
  <c r="E28" i="145"/>
  <c r="F28" i="145"/>
  <c r="G28" i="145"/>
  <c r="D11" i="145"/>
  <c r="D26" i="145"/>
  <c r="F26" i="145"/>
  <c r="C26" i="145"/>
  <c r="F33" i="145"/>
  <c r="C59" i="144"/>
  <c r="D59" i="144"/>
  <c r="G59" i="144"/>
  <c r="D60" i="144"/>
  <c r="F11" i="144"/>
  <c r="C61" i="144"/>
  <c r="F61" i="144"/>
  <c r="F58" i="144"/>
  <c r="C58" i="144"/>
  <c r="I33" i="144"/>
  <c r="C43" i="144"/>
  <c r="D43" i="144"/>
  <c r="C39" i="130"/>
  <c r="D39" i="130"/>
  <c r="E39" i="130"/>
  <c r="F39" i="130"/>
  <c r="G39" i="130"/>
  <c r="H39" i="130"/>
  <c r="I39" i="130"/>
  <c r="J39" i="130"/>
  <c r="K39" i="130"/>
  <c r="L39" i="130"/>
  <c r="M39" i="130"/>
  <c r="N39" i="130"/>
  <c r="O39" i="130"/>
  <c r="P39" i="130"/>
  <c r="C40" i="130"/>
  <c r="D40" i="130"/>
  <c r="E40" i="130"/>
  <c r="F40" i="130"/>
  <c r="G40" i="130"/>
  <c r="H40" i="130"/>
  <c r="I40" i="130"/>
  <c r="J40" i="130"/>
  <c r="K40" i="130"/>
  <c r="L40" i="130"/>
  <c r="M40" i="130"/>
  <c r="N40" i="130"/>
  <c r="O40" i="130"/>
  <c r="P40" i="130"/>
  <c r="C41" i="130"/>
  <c r="D41" i="130"/>
  <c r="E41" i="130"/>
  <c r="F41" i="130"/>
  <c r="G41" i="130"/>
  <c r="H41" i="130"/>
  <c r="I41" i="130"/>
  <c r="J41" i="130"/>
  <c r="K41" i="130"/>
  <c r="L41" i="130"/>
  <c r="M41" i="130"/>
  <c r="N41" i="130"/>
  <c r="O41" i="130"/>
  <c r="P41" i="130"/>
  <c r="C42" i="130"/>
  <c r="D42" i="130"/>
  <c r="E42" i="130"/>
  <c r="F42" i="130"/>
  <c r="G42" i="130"/>
  <c r="H42" i="130"/>
  <c r="I42" i="130"/>
  <c r="J42" i="130"/>
  <c r="K42" i="130"/>
  <c r="L42" i="130"/>
  <c r="M42" i="130"/>
  <c r="N42" i="130"/>
  <c r="O42" i="130"/>
  <c r="P42" i="130"/>
  <c r="Q42" i="130"/>
  <c r="C43" i="130"/>
  <c r="D43" i="130"/>
  <c r="E43" i="130"/>
  <c r="F43" i="130"/>
  <c r="G43" i="130"/>
  <c r="H43" i="130"/>
  <c r="I43" i="130"/>
  <c r="J43" i="130"/>
  <c r="K43" i="130"/>
  <c r="L43" i="130"/>
  <c r="M43" i="130"/>
  <c r="N43" i="130"/>
  <c r="O43" i="130"/>
  <c r="P43" i="130"/>
  <c r="D38" i="130"/>
  <c r="E38" i="130"/>
  <c r="F38" i="130"/>
  <c r="G38" i="130"/>
  <c r="H38" i="130"/>
  <c r="I38" i="130"/>
  <c r="J38" i="130"/>
  <c r="K38" i="130"/>
  <c r="L38" i="130"/>
  <c r="M38" i="130"/>
  <c r="N38" i="130"/>
  <c r="O38" i="130"/>
  <c r="P38" i="130"/>
  <c r="Q38" i="130"/>
  <c r="C38" i="130"/>
  <c r="C25" i="130"/>
  <c r="D25" i="130"/>
  <c r="E25" i="130"/>
  <c r="F25" i="130"/>
  <c r="G25" i="130"/>
  <c r="H25" i="130"/>
  <c r="I25" i="130"/>
  <c r="J25" i="130"/>
  <c r="K25" i="130"/>
  <c r="L25" i="130"/>
  <c r="M25" i="130"/>
  <c r="C26" i="130"/>
  <c r="D26" i="130"/>
  <c r="F26" i="130"/>
  <c r="G26" i="130"/>
  <c r="H26" i="130"/>
  <c r="I26" i="130"/>
  <c r="J26" i="130"/>
  <c r="K26" i="130"/>
  <c r="L26" i="130"/>
  <c r="M26" i="130"/>
  <c r="C27" i="130"/>
  <c r="D27" i="130"/>
  <c r="E27" i="130"/>
  <c r="F27" i="130"/>
  <c r="G27" i="130"/>
  <c r="I27" i="130"/>
  <c r="J27" i="130"/>
  <c r="K27" i="130"/>
  <c r="L27" i="130"/>
  <c r="M27" i="130"/>
  <c r="C28" i="130"/>
  <c r="D28" i="130"/>
  <c r="E28" i="130"/>
  <c r="F28" i="130"/>
  <c r="G28" i="130"/>
  <c r="I28" i="130"/>
  <c r="J28" i="130"/>
  <c r="K28" i="130"/>
  <c r="L28" i="130"/>
  <c r="M28" i="130"/>
  <c r="C29" i="130"/>
  <c r="D29" i="130"/>
  <c r="E29" i="130"/>
  <c r="F29" i="130"/>
  <c r="G29" i="130"/>
  <c r="H29" i="130"/>
  <c r="I29" i="130"/>
  <c r="J29" i="130"/>
  <c r="L29" i="130"/>
  <c r="M29" i="130"/>
  <c r="D24" i="130"/>
  <c r="E24" i="130"/>
  <c r="F24" i="130"/>
  <c r="G24" i="130"/>
  <c r="H24" i="130"/>
  <c r="I24" i="130"/>
  <c r="J24" i="130"/>
  <c r="K24" i="130"/>
  <c r="L24" i="130"/>
  <c r="M24" i="130"/>
  <c r="C24" i="130"/>
  <c r="C10" i="130"/>
  <c r="C11" i="130"/>
  <c r="D11" i="130"/>
  <c r="E11" i="130"/>
  <c r="F11" i="130"/>
  <c r="G11" i="130"/>
  <c r="H11" i="130"/>
  <c r="I11" i="130"/>
  <c r="J11" i="130"/>
  <c r="K11" i="130"/>
  <c r="L11" i="130"/>
  <c r="M11" i="130"/>
  <c r="N11" i="130"/>
  <c r="O11" i="130"/>
  <c r="P11" i="130"/>
  <c r="C12" i="130"/>
  <c r="D12" i="130"/>
  <c r="E12" i="130"/>
  <c r="F12" i="130"/>
  <c r="G12" i="130"/>
  <c r="I12" i="130"/>
  <c r="J12" i="130"/>
  <c r="K12" i="130"/>
  <c r="L12" i="130"/>
  <c r="M12" i="130"/>
  <c r="N12" i="130"/>
  <c r="O12" i="130"/>
  <c r="P12" i="130"/>
  <c r="C13" i="130"/>
  <c r="D13" i="130"/>
  <c r="E13" i="130"/>
  <c r="F13" i="130"/>
  <c r="G13" i="130"/>
  <c r="H13" i="130"/>
  <c r="I13" i="130"/>
  <c r="J13" i="130"/>
  <c r="K13" i="130"/>
  <c r="L13" i="130"/>
  <c r="M13" i="130"/>
  <c r="N13" i="130"/>
  <c r="O13" i="130"/>
  <c r="P13" i="130"/>
  <c r="Q13" i="130"/>
  <c r="C14" i="130"/>
  <c r="D14" i="130"/>
  <c r="E14" i="130"/>
  <c r="F14" i="130"/>
  <c r="G14" i="130"/>
  <c r="H14" i="130"/>
  <c r="I14" i="130"/>
  <c r="J14" i="130"/>
  <c r="K14" i="130"/>
  <c r="L14" i="130"/>
  <c r="M14" i="130"/>
  <c r="N14" i="130"/>
  <c r="O14" i="130"/>
  <c r="P14" i="130"/>
  <c r="Q14" i="130"/>
  <c r="C15" i="130"/>
  <c r="D15" i="130"/>
  <c r="E15" i="130"/>
  <c r="F15" i="130"/>
  <c r="G15" i="130"/>
  <c r="H15" i="130"/>
  <c r="I15" i="130"/>
  <c r="J15" i="130"/>
  <c r="K15" i="130"/>
  <c r="L15" i="130"/>
  <c r="M15" i="130"/>
  <c r="O15" i="130"/>
  <c r="P15" i="130"/>
  <c r="Q15" i="130"/>
  <c r="D10" i="130"/>
  <c r="E10" i="130"/>
  <c r="F10" i="130"/>
  <c r="G10" i="130"/>
  <c r="H10" i="130"/>
  <c r="I10" i="130"/>
  <c r="J10" i="130"/>
  <c r="K10" i="130"/>
  <c r="L10" i="130"/>
  <c r="M10" i="130"/>
  <c r="O10" i="130"/>
  <c r="P10" i="130"/>
  <c r="Q10" i="130"/>
  <c r="M21" i="129"/>
  <c r="M22" i="129"/>
  <c r="M7" i="129"/>
  <c r="M23" i="129"/>
  <c r="M24" i="129"/>
  <c r="M25" i="129"/>
  <c r="M20" i="129"/>
  <c r="M5" i="129"/>
  <c r="L20" i="129"/>
  <c r="L21" i="129"/>
  <c r="L22" i="129"/>
  <c r="L23" i="129"/>
  <c r="L8" i="129"/>
  <c r="L24" i="129"/>
  <c r="L25" i="129"/>
  <c r="C47" i="142"/>
  <c r="C46" i="142"/>
  <c r="E46" i="142"/>
  <c r="E54" i="142"/>
  <c r="D46" i="142"/>
  <c r="D45" i="142"/>
  <c r="D47" i="142"/>
  <c r="D48" i="142"/>
  <c r="D49" i="142"/>
  <c r="F46" i="142"/>
  <c r="G46" i="142"/>
  <c r="D55" i="142"/>
  <c r="E47" i="142"/>
  <c r="F47" i="142"/>
  <c r="G47" i="142"/>
  <c r="H47" i="142"/>
  <c r="C48" i="142"/>
  <c r="E48" i="142"/>
  <c r="F48" i="142"/>
  <c r="G48" i="142"/>
  <c r="E45" i="142"/>
  <c r="F45" i="142"/>
  <c r="G45" i="142"/>
  <c r="C45" i="142"/>
  <c r="H45" i="142"/>
  <c r="C30" i="142"/>
  <c r="D30" i="142"/>
  <c r="E30" i="142"/>
  <c r="E29" i="142"/>
  <c r="E31" i="142"/>
  <c r="E32" i="142"/>
  <c r="E33" i="142"/>
  <c r="F30" i="142"/>
  <c r="G30" i="142"/>
  <c r="C31" i="142"/>
  <c r="D31" i="142"/>
  <c r="F31" i="142"/>
  <c r="G31" i="142"/>
  <c r="G39" i="142"/>
  <c r="C32" i="142"/>
  <c r="D32" i="142"/>
  <c r="F32" i="142"/>
  <c r="G32" i="142"/>
  <c r="O19" i="142"/>
  <c r="D29" i="142"/>
  <c r="F29" i="142"/>
  <c r="C29" i="142"/>
  <c r="F37" i="142"/>
  <c r="G29" i="142"/>
  <c r="G37" i="142"/>
  <c r="C44" i="141"/>
  <c r="D44" i="141"/>
  <c r="D51" i="141"/>
  <c r="E44" i="141"/>
  <c r="E51" i="141"/>
  <c r="F44" i="141"/>
  <c r="G44" i="141"/>
  <c r="C45" i="141"/>
  <c r="D45" i="141"/>
  <c r="E45" i="141"/>
  <c r="F45" i="141"/>
  <c r="G45" i="141"/>
  <c r="M20" i="141"/>
  <c r="M30" i="130"/>
  <c r="D43" i="141"/>
  <c r="E43" i="141"/>
  <c r="F43" i="141"/>
  <c r="G43" i="141"/>
  <c r="G46" i="141"/>
  <c r="C43" i="141"/>
  <c r="C50" i="141"/>
  <c r="C30" i="141"/>
  <c r="D30" i="141"/>
  <c r="E30" i="141"/>
  <c r="F30" i="141"/>
  <c r="G30" i="141"/>
  <c r="K19" i="141"/>
  <c r="C31" i="141"/>
  <c r="D31" i="141"/>
  <c r="E31" i="141"/>
  <c r="F31" i="141"/>
  <c r="G31" i="141"/>
  <c r="D29" i="141"/>
  <c r="E29" i="141"/>
  <c r="F29" i="141"/>
  <c r="G29" i="141"/>
  <c r="C29" i="141"/>
  <c r="C46" i="128"/>
  <c r="D46" i="128"/>
  <c r="D54" i="128"/>
  <c r="E46" i="128"/>
  <c r="F46" i="128"/>
  <c r="G46" i="128"/>
  <c r="I20" i="128"/>
  <c r="I16" i="130"/>
  <c r="C47" i="128"/>
  <c r="D47" i="128"/>
  <c r="E47" i="128"/>
  <c r="F47" i="128"/>
  <c r="G47" i="128"/>
  <c r="N20" i="128"/>
  <c r="N16" i="130"/>
  <c r="C48" i="128"/>
  <c r="D48" i="128"/>
  <c r="D56" i="128"/>
  <c r="E48" i="128"/>
  <c r="F48" i="128"/>
  <c r="G48" i="128"/>
  <c r="D45" i="128"/>
  <c r="D49" i="128"/>
  <c r="E45" i="128"/>
  <c r="F45" i="128"/>
  <c r="G45" i="128"/>
  <c r="C45" i="128"/>
  <c r="G53" i="128"/>
  <c r="C30" i="128"/>
  <c r="E30" i="128"/>
  <c r="E38" i="128"/>
  <c r="D30" i="128"/>
  <c r="F30" i="128"/>
  <c r="G30" i="128"/>
  <c r="I19" i="128"/>
  <c r="C31" i="128"/>
  <c r="D31" i="128"/>
  <c r="E31" i="128"/>
  <c r="E39" i="128"/>
  <c r="F31" i="128"/>
  <c r="F39" i="128"/>
  <c r="G31" i="128"/>
  <c r="C32" i="128"/>
  <c r="D32" i="128"/>
  <c r="D40" i="128"/>
  <c r="E32" i="128"/>
  <c r="E40" i="128"/>
  <c r="F32" i="128"/>
  <c r="G32" i="128"/>
  <c r="D29" i="128"/>
  <c r="D33" i="128"/>
  <c r="E29" i="128"/>
  <c r="C29" i="128"/>
  <c r="E37" i="128"/>
  <c r="F29" i="128"/>
  <c r="G29" i="128"/>
  <c r="F37" i="128"/>
  <c r="C12" i="147"/>
  <c r="D12" i="147"/>
  <c r="F12" i="147"/>
  <c r="D13" i="147"/>
  <c r="F13" i="147"/>
  <c r="G91" i="151"/>
  <c r="E91" i="151"/>
  <c r="D91" i="151"/>
  <c r="C91" i="151"/>
  <c r="C105" i="151"/>
  <c r="F90" i="151"/>
  <c r="E90" i="151"/>
  <c r="D90" i="151"/>
  <c r="C37" i="151"/>
  <c r="E37" i="151"/>
  <c r="D63" i="151"/>
  <c r="C88" i="151"/>
  <c r="H36" i="151"/>
  <c r="H88" i="151"/>
  <c r="F88" i="151"/>
  <c r="H35" i="151"/>
  <c r="H87" i="151"/>
  <c r="H59" i="151"/>
  <c r="H32" i="151"/>
  <c r="H58" i="151"/>
  <c r="G77" i="151"/>
  <c r="F77" i="151"/>
  <c r="E77" i="151"/>
  <c r="D77" i="151"/>
  <c r="C77" i="151"/>
  <c r="F76" i="151"/>
  <c r="E76" i="151"/>
  <c r="D76" i="151"/>
  <c r="C76" i="151"/>
  <c r="G74" i="151"/>
  <c r="E74" i="151"/>
  <c r="D74" i="151"/>
  <c r="C74" i="151"/>
  <c r="E73" i="151"/>
  <c r="G72" i="151"/>
  <c r="F72" i="151"/>
  <c r="C72" i="151"/>
  <c r="G71" i="151"/>
  <c r="D71" i="151"/>
  <c r="C71" i="151"/>
  <c r="G70" i="151"/>
  <c r="E70" i="151"/>
  <c r="D70" i="151"/>
  <c r="C70" i="151"/>
  <c r="D69" i="151"/>
  <c r="I65" i="151"/>
  <c r="H65" i="151"/>
  <c r="I61" i="151"/>
  <c r="I58" i="151"/>
  <c r="I57" i="151"/>
  <c r="H57" i="151"/>
  <c r="G51" i="151"/>
  <c r="E51" i="151"/>
  <c r="D51" i="151"/>
  <c r="C51" i="151"/>
  <c r="F50" i="151"/>
  <c r="E50" i="151"/>
  <c r="D50" i="151"/>
  <c r="C50" i="151"/>
  <c r="G48" i="151"/>
  <c r="F48" i="151"/>
  <c r="D48" i="151"/>
  <c r="C48" i="151"/>
  <c r="G47" i="151"/>
  <c r="C47" i="151"/>
  <c r="E46" i="151"/>
  <c r="D46" i="151"/>
  <c r="G45" i="151"/>
  <c r="F45" i="151"/>
  <c r="E45" i="151"/>
  <c r="C45" i="151"/>
  <c r="G44" i="151"/>
  <c r="F44" i="151"/>
  <c r="D44" i="151"/>
  <c r="C44" i="151"/>
  <c r="D43" i="151"/>
  <c r="I39" i="151"/>
  <c r="H39" i="151"/>
  <c r="I35" i="151"/>
  <c r="I33" i="151"/>
  <c r="I32" i="151"/>
  <c r="I31" i="151"/>
  <c r="H31" i="151"/>
  <c r="I18" i="151"/>
  <c r="F18" i="151"/>
  <c r="C18" i="151"/>
  <c r="H17" i="151"/>
  <c r="C17" i="151"/>
  <c r="G15" i="151"/>
  <c r="E15" i="151"/>
  <c r="D15" i="151"/>
  <c r="C15" i="151"/>
  <c r="F14" i="151"/>
  <c r="D14" i="151"/>
  <c r="C14" i="151"/>
  <c r="F13" i="151"/>
  <c r="C13" i="151"/>
  <c r="G12" i="151"/>
  <c r="F12" i="151"/>
  <c r="C12" i="151"/>
  <c r="H11" i="151"/>
  <c r="G11" i="151"/>
  <c r="F11" i="151"/>
  <c r="E11" i="151"/>
  <c r="D11" i="151"/>
  <c r="C11" i="151"/>
  <c r="H10" i="151"/>
  <c r="F10" i="151"/>
  <c r="C10" i="151"/>
  <c r="H9" i="151"/>
  <c r="E9" i="151"/>
  <c r="G61" i="144"/>
  <c r="F12" i="144"/>
  <c r="C12" i="144"/>
  <c r="H35" i="144"/>
  <c r="H53" i="144"/>
  <c r="I53" i="144"/>
  <c r="E54" i="150"/>
  <c r="H31" i="150"/>
  <c r="H75" i="150"/>
  <c r="H30" i="150"/>
  <c r="H51" i="150"/>
  <c r="H28" i="150"/>
  <c r="H50" i="150"/>
  <c r="G63" i="150"/>
  <c r="E63" i="150"/>
  <c r="D63" i="150"/>
  <c r="C63" i="150"/>
  <c r="E62" i="150"/>
  <c r="G61" i="150"/>
  <c r="F61" i="150"/>
  <c r="E61" i="150"/>
  <c r="C61" i="150"/>
  <c r="G60" i="150"/>
  <c r="F60" i="150"/>
  <c r="D60" i="150"/>
  <c r="C60" i="150"/>
  <c r="G59" i="150"/>
  <c r="E59" i="150"/>
  <c r="D59" i="150"/>
  <c r="C59" i="150"/>
  <c r="E58" i="150"/>
  <c r="C58" i="150"/>
  <c r="I53" i="150"/>
  <c r="I51" i="150"/>
  <c r="I50" i="150"/>
  <c r="I49" i="150"/>
  <c r="H49" i="150"/>
  <c r="G41" i="150"/>
  <c r="E41" i="150"/>
  <c r="D41" i="150"/>
  <c r="C41" i="150"/>
  <c r="F40" i="150"/>
  <c r="G39" i="150"/>
  <c r="C39" i="150"/>
  <c r="G38" i="150"/>
  <c r="F38" i="150"/>
  <c r="D38" i="150"/>
  <c r="C38" i="150"/>
  <c r="G37" i="150"/>
  <c r="E37" i="150"/>
  <c r="D37" i="150"/>
  <c r="C37" i="150"/>
  <c r="G36" i="150"/>
  <c r="F36" i="150"/>
  <c r="E36" i="150"/>
  <c r="D36" i="150"/>
  <c r="C36" i="150"/>
  <c r="I31" i="150"/>
  <c r="I28" i="150"/>
  <c r="I27" i="150"/>
  <c r="H27" i="150"/>
  <c r="I14" i="150"/>
  <c r="G14" i="150"/>
  <c r="F14" i="150"/>
  <c r="E14" i="150"/>
  <c r="C14" i="150"/>
  <c r="H13" i="150"/>
  <c r="E13" i="150"/>
  <c r="H12" i="150"/>
  <c r="G12" i="150"/>
  <c r="F12" i="150"/>
  <c r="E12" i="150"/>
  <c r="H11" i="150"/>
  <c r="G11" i="150"/>
  <c r="F11" i="150"/>
  <c r="E11" i="150"/>
  <c r="D11" i="150"/>
  <c r="C11" i="150"/>
  <c r="H10" i="150"/>
  <c r="F10" i="150"/>
  <c r="E10" i="150"/>
  <c r="C10" i="150"/>
  <c r="F9" i="150"/>
  <c r="E9" i="150"/>
  <c r="G56" i="149"/>
  <c r="E56" i="149"/>
  <c r="D56" i="149"/>
  <c r="C56" i="149"/>
  <c r="C62" i="149"/>
  <c r="C67" i="149"/>
  <c r="C72" i="149"/>
  <c r="F55" i="149"/>
  <c r="E55" i="149"/>
  <c r="D55" i="149"/>
  <c r="C55" i="149"/>
  <c r="C61" i="149"/>
  <c r="D61" i="149"/>
  <c r="D66" i="149"/>
  <c r="C27" i="149"/>
  <c r="C42" i="149"/>
  <c r="X11" i="149"/>
  <c r="E27" i="149"/>
  <c r="E42" i="149"/>
  <c r="E57" i="149"/>
  <c r="D27" i="149"/>
  <c r="D42" i="149"/>
  <c r="D57" i="149"/>
  <c r="I56" i="149"/>
  <c r="H56" i="149"/>
  <c r="G47" i="149"/>
  <c r="E47" i="149"/>
  <c r="D47" i="149"/>
  <c r="C47" i="149"/>
  <c r="G46" i="149"/>
  <c r="F46" i="149"/>
  <c r="E46" i="149"/>
  <c r="D46" i="149"/>
  <c r="C46" i="149"/>
  <c r="I41" i="149"/>
  <c r="H41" i="149"/>
  <c r="I40" i="149"/>
  <c r="G32" i="149"/>
  <c r="E32" i="149"/>
  <c r="D32" i="149"/>
  <c r="C32" i="149"/>
  <c r="F31" i="149"/>
  <c r="E31" i="149"/>
  <c r="D31" i="149"/>
  <c r="C31" i="149"/>
  <c r="I26" i="149"/>
  <c r="H26" i="149"/>
  <c r="H25" i="149"/>
  <c r="Z10" i="149"/>
  <c r="Y10" i="149"/>
  <c r="Y11" i="149"/>
  <c r="Y12" i="149"/>
  <c r="X10" i="149"/>
  <c r="I10" i="149"/>
  <c r="F10" i="149"/>
  <c r="D10" i="149"/>
  <c r="C10" i="149"/>
  <c r="H9" i="149"/>
  <c r="G42" i="148"/>
  <c r="C27" i="148"/>
  <c r="C42" i="148"/>
  <c r="F27" i="148"/>
  <c r="F42" i="148"/>
  <c r="E27" i="148"/>
  <c r="E42" i="148"/>
  <c r="D27" i="148"/>
  <c r="D42" i="148"/>
  <c r="H56" i="148"/>
  <c r="G47" i="148"/>
  <c r="F47" i="148"/>
  <c r="E47" i="148"/>
  <c r="D47" i="148"/>
  <c r="C47" i="148"/>
  <c r="E46" i="148"/>
  <c r="D46" i="148"/>
  <c r="I41" i="148"/>
  <c r="H41" i="148"/>
  <c r="G32" i="148"/>
  <c r="E32" i="148"/>
  <c r="D32" i="148"/>
  <c r="C32" i="148"/>
  <c r="F31" i="148"/>
  <c r="E31" i="148"/>
  <c r="D31" i="148"/>
  <c r="C31" i="148"/>
  <c r="I26" i="148"/>
  <c r="H26" i="148"/>
  <c r="I10" i="148"/>
  <c r="H10" i="148"/>
  <c r="F10" i="148"/>
  <c r="C10" i="148"/>
  <c r="H9" i="148"/>
  <c r="D9" i="148"/>
  <c r="D48" i="147"/>
  <c r="E65" i="147"/>
  <c r="D65" i="147"/>
  <c r="F55" i="147"/>
  <c r="E55" i="147"/>
  <c r="G54" i="147"/>
  <c r="F54" i="147"/>
  <c r="C54" i="147"/>
  <c r="G53" i="147"/>
  <c r="D53" i="147"/>
  <c r="C53" i="147"/>
  <c r="F52" i="147"/>
  <c r="E52" i="147"/>
  <c r="D52" i="147"/>
  <c r="C52" i="147"/>
  <c r="I46" i="147"/>
  <c r="H46" i="147"/>
  <c r="H45" i="147"/>
  <c r="I44" i="147"/>
  <c r="H44" i="147"/>
  <c r="I43" i="147"/>
  <c r="G37" i="147"/>
  <c r="F37" i="147"/>
  <c r="E37" i="147"/>
  <c r="C37" i="147"/>
  <c r="G36" i="147"/>
  <c r="F36" i="147"/>
  <c r="D36" i="147"/>
  <c r="C36" i="147"/>
  <c r="G35" i="147"/>
  <c r="E35" i="147"/>
  <c r="D35" i="147"/>
  <c r="C35" i="147"/>
  <c r="F34" i="147"/>
  <c r="E34" i="147"/>
  <c r="D34" i="147"/>
  <c r="C34" i="147"/>
  <c r="I28" i="147"/>
  <c r="H28" i="147"/>
  <c r="I27" i="147"/>
  <c r="H27" i="147"/>
  <c r="I26" i="147"/>
  <c r="H26" i="147"/>
  <c r="I25" i="147"/>
  <c r="H11" i="147"/>
  <c r="G11" i="147"/>
  <c r="F11" i="147"/>
  <c r="E11" i="147"/>
  <c r="D11" i="147"/>
  <c r="C11" i="147"/>
  <c r="H10" i="147"/>
  <c r="F10" i="147"/>
  <c r="C10" i="147"/>
  <c r="F9" i="147"/>
  <c r="C9" i="147"/>
  <c r="G66" i="145"/>
  <c r="I11" i="145"/>
  <c r="F66" i="145"/>
  <c r="D66" i="145"/>
  <c r="C66" i="145"/>
  <c r="E65" i="145"/>
  <c r="D65" i="145"/>
  <c r="D64" i="145"/>
  <c r="C64" i="145"/>
  <c r="C71" i="145"/>
  <c r="C48" i="145"/>
  <c r="E29" i="145"/>
  <c r="D29" i="145"/>
  <c r="D48" i="145"/>
  <c r="H28" i="145"/>
  <c r="H47" i="145"/>
  <c r="G53" i="145"/>
  <c r="E53" i="145"/>
  <c r="D53" i="145"/>
  <c r="C53" i="145"/>
  <c r="F52" i="145"/>
  <c r="D52" i="145"/>
  <c r="C52" i="145"/>
  <c r="I46" i="145"/>
  <c r="H46" i="145"/>
  <c r="C34" i="145"/>
  <c r="E33" i="145"/>
  <c r="D33" i="145"/>
  <c r="C33" i="145"/>
  <c r="H26" i="145"/>
  <c r="G11" i="145"/>
  <c r="F11" i="145"/>
  <c r="C11" i="145"/>
  <c r="F10" i="145"/>
  <c r="D10" i="145"/>
  <c r="F9" i="145"/>
  <c r="C9" i="145"/>
  <c r="E58" i="144"/>
  <c r="D58" i="144"/>
  <c r="E41" i="144"/>
  <c r="D40" i="144"/>
  <c r="C40" i="144"/>
  <c r="C10" i="144"/>
  <c r="K11" i="142"/>
  <c r="Z10" i="142"/>
  <c r="O20" i="142"/>
  <c r="O44" i="130"/>
  <c r="H48" i="142"/>
  <c r="I48" i="142"/>
  <c r="E49" i="142"/>
  <c r="H32" i="142"/>
  <c r="I32" i="142"/>
  <c r="I10" i="141"/>
  <c r="G32" i="141"/>
  <c r="C10" i="141"/>
  <c r="L19" i="141"/>
  <c r="I31" i="141"/>
  <c r="H31" i="141"/>
  <c r="F32" i="141"/>
  <c r="I44" i="141"/>
  <c r="I30" i="141"/>
  <c r="M19" i="141"/>
  <c r="N30" i="130"/>
  <c r="L26" i="129"/>
  <c r="P5" i="129"/>
  <c r="L9" i="129"/>
  <c r="M9" i="129"/>
  <c r="E53" i="142"/>
  <c r="E38" i="142"/>
  <c r="D38" i="142"/>
  <c r="J19" i="142"/>
  <c r="E37" i="142"/>
  <c r="I29" i="142"/>
  <c r="F46" i="141"/>
  <c r="C37" i="141"/>
  <c r="G37" i="141"/>
  <c r="H19" i="141"/>
  <c r="D55" i="128"/>
  <c r="E56" i="128"/>
  <c r="F56" i="128"/>
  <c r="F20" i="128"/>
  <c r="F16" i="130"/>
  <c r="D38" i="128"/>
  <c r="C39" i="128"/>
  <c r="D39" i="128"/>
  <c r="I10" i="128"/>
  <c r="C40" i="128"/>
  <c r="Q19" i="128"/>
  <c r="N19" i="128"/>
  <c r="M19" i="128"/>
  <c r="M20" i="142"/>
  <c r="M44" i="130"/>
  <c r="M10" i="129"/>
  <c r="L10" i="129"/>
  <c r="M8" i="129"/>
  <c r="M6" i="129"/>
  <c r="L7" i="129"/>
  <c r="L6" i="129"/>
  <c r="L5" i="129"/>
  <c r="N5" i="129"/>
  <c r="C55" i="142"/>
  <c r="D53" i="142"/>
  <c r="I47" i="142"/>
  <c r="I45" i="142"/>
  <c r="G38" i="142"/>
  <c r="F38" i="142"/>
  <c r="C38" i="142"/>
  <c r="D37" i="142"/>
  <c r="C37" i="142"/>
  <c r="I30" i="142"/>
  <c r="K19" i="142"/>
  <c r="F19" i="142"/>
  <c r="G10" i="142"/>
  <c r="E10" i="142"/>
  <c r="F51" i="141"/>
  <c r="C51" i="141"/>
  <c r="F50" i="141"/>
  <c r="D50" i="141"/>
  <c r="C46" i="141"/>
  <c r="F37" i="141"/>
  <c r="D37" i="141"/>
  <c r="K20" i="141"/>
  <c r="K30" i="130"/>
  <c r="I20" i="141"/>
  <c r="I30" i="130"/>
  <c r="H20" i="141"/>
  <c r="H30" i="130"/>
  <c r="I19" i="141"/>
  <c r="G19" i="141"/>
  <c r="F19" i="141"/>
  <c r="E10" i="141"/>
  <c r="L20" i="128"/>
  <c r="L16" i="130"/>
  <c r="I11" i="128"/>
  <c r="H47" i="128"/>
  <c r="F55" i="128"/>
  <c r="C55" i="128"/>
  <c r="L19" i="128"/>
  <c r="G38" i="128"/>
  <c r="F40" i="128"/>
  <c r="H31" i="128"/>
  <c r="G11" i="128"/>
  <c r="X10" i="128"/>
  <c r="G10" i="128"/>
  <c r="G49" i="128"/>
  <c r="C20" i="128"/>
  <c r="C16" i="130"/>
  <c r="C38" i="128"/>
  <c r="H32" i="128"/>
  <c r="H30" i="128"/>
  <c r="G19" i="128"/>
  <c r="I46" i="128"/>
  <c r="N9" i="129"/>
  <c r="F19" i="128"/>
  <c r="H19" i="128"/>
  <c r="G56" i="128"/>
  <c r="O20" i="128"/>
  <c r="O16" i="130"/>
  <c r="C56" i="128"/>
  <c r="P20" i="128"/>
  <c r="P16" i="130"/>
  <c r="O19" i="128"/>
  <c r="K10" i="128"/>
  <c r="I48" i="128"/>
  <c r="P19" i="128"/>
  <c r="G20" i="128"/>
  <c r="G16" i="130"/>
  <c r="I31" i="128"/>
  <c r="E55" i="128"/>
  <c r="H20" i="128"/>
  <c r="H16" i="130"/>
  <c r="C11" i="128"/>
  <c r="H11" i="128"/>
  <c r="I32" i="128"/>
  <c r="E11" i="128"/>
  <c r="H29" i="128"/>
  <c r="G33" i="128"/>
  <c r="C19" i="128"/>
  <c r="Q20" i="128"/>
  <c r="Q16" i="130"/>
  <c r="K11" i="128"/>
  <c r="G39" i="128"/>
  <c r="M20" i="128"/>
  <c r="M16" i="130"/>
  <c r="G55" i="128"/>
  <c r="H48" i="128"/>
  <c r="E10" i="128"/>
  <c r="G40" i="128"/>
  <c r="I47" i="128"/>
  <c r="G10" i="141"/>
  <c r="G11" i="141"/>
  <c r="X10" i="141"/>
  <c r="J20" i="141"/>
  <c r="J30" i="130"/>
  <c r="H30" i="141"/>
  <c r="H44" i="141"/>
  <c r="G51" i="141"/>
  <c r="I19" i="142"/>
  <c r="H30" i="142"/>
  <c r="F55" i="142"/>
  <c r="C53" i="142"/>
  <c r="E55" i="142"/>
  <c r="Z10" i="128"/>
  <c r="D72" i="152"/>
  <c r="I11" i="152"/>
  <c r="G71" i="152"/>
  <c r="H61" i="152"/>
  <c r="E71" i="152"/>
  <c r="C63" i="152"/>
  <c r="C13" i="152"/>
  <c r="I28" i="152"/>
  <c r="E13" i="152"/>
  <c r="H28" i="152"/>
  <c r="D13" i="152"/>
  <c r="D71" i="152"/>
  <c r="G72" i="152"/>
  <c r="H62" i="152"/>
  <c r="J12" i="152"/>
  <c r="I12" i="152"/>
  <c r="F72" i="152"/>
  <c r="E28" i="152"/>
  <c r="D34" i="152"/>
  <c r="F46" i="152"/>
  <c r="G9" i="152"/>
  <c r="G10" i="152"/>
  <c r="H24" i="152"/>
  <c r="I25" i="152"/>
  <c r="D28" i="152"/>
  <c r="E32" i="152"/>
  <c r="C34" i="152"/>
  <c r="G34" i="152"/>
  <c r="I42" i="152"/>
  <c r="H45" i="152"/>
  <c r="E46" i="152"/>
  <c r="F59" i="152"/>
  <c r="F69" i="152"/>
  <c r="C60" i="152"/>
  <c r="C70" i="152"/>
  <c r="G60" i="152"/>
  <c r="E62" i="152"/>
  <c r="E72" i="152"/>
  <c r="G69" i="152"/>
  <c r="F51" i="152"/>
  <c r="I9" i="152"/>
  <c r="E10" i="152"/>
  <c r="D11" i="152"/>
  <c r="H26" i="152"/>
  <c r="I27" i="152"/>
  <c r="C32" i="152"/>
  <c r="G32" i="152"/>
  <c r="F33" i="152"/>
  <c r="D35" i="152"/>
  <c r="H43" i="152"/>
  <c r="I44" i="152"/>
  <c r="G46" i="152"/>
  <c r="D50" i="152"/>
  <c r="G51" i="152"/>
  <c r="D59" i="152"/>
  <c r="D69" i="152"/>
  <c r="H59" i="152"/>
  <c r="F61" i="152"/>
  <c r="F71" i="152"/>
  <c r="F10" i="152"/>
  <c r="E11" i="152"/>
  <c r="H25" i="152"/>
  <c r="I26" i="152"/>
  <c r="D105" i="151"/>
  <c r="G18" i="151"/>
  <c r="F91" i="151"/>
  <c r="F105" i="151"/>
  <c r="G76" i="151"/>
  <c r="F17" i="151"/>
  <c r="I64" i="151"/>
  <c r="G90" i="151"/>
  <c r="H90" i="151"/>
  <c r="H64" i="151"/>
  <c r="F104" i="151"/>
  <c r="E105" i="151"/>
  <c r="J18" i="151"/>
  <c r="F51" i="151"/>
  <c r="H91" i="151"/>
  <c r="G105" i="151"/>
  <c r="D18" i="151"/>
  <c r="D17" i="151"/>
  <c r="E17" i="151"/>
  <c r="H38" i="151"/>
  <c r="I38" i="151"/>
  <c r="G50" i="151"/>
  <c r="C104" i="151"/>
  <c r="E104" i="151"/>
  <c r="D104" i="151"/>
  <c r="H51" i="144"/>
  <c r="I10" i="144"/>
  <c r="D41" i="144"/>
  <c r="D61" i="144"/>
  <c r="G42" i="144"/>
  <c r="F60" i="144"/>
  <c r="G11" i="144"/>
  <c r="F10" i="144"/>
  <c r="H33" i="144"/>
  <c r="E40" i="144"/>
  <c r="G41" i="144"/>
  <c r="I51" i="144"/>
  <c r="G10" i="144"/>
  <c r="C41" i="144"/>
  <c r="C42" i="144"/>
  <c r="H52" i="144"/>
  <c r="G40" i="144"/>
  <c r="I50" i="144"/>
  <c r="E59" i="144"/>
  <c r="C11" i="144"/>
  <c r="H34" i="144"/>
  <c r="F41" i="144"/>
  <c r="I35" i="144"/>
  <c r="G43" i="144"/>
  <c r="F43" i="144"/>
  <c r="H69" i="144"/>
  <c r="D11" i="144"/>
  <c r="H11" i="144"/>
  <c r="F40" i="144"/>
  <c r="D42" i="144"/>
  <c r="I52" i="144"/>
  <c r="G60" i="144"/>
  <c r="F36" i="144"/>
  <c r="AA10" i="144"/>
  <c r="E12" i="144"/>
  <c r="E11" i="144"/>
  <c r="E42" i="144"/>
  <c r="C60" i="144"/>
  <c r="C54" i="144"/>
  <c r="X11" i="144"/>
  <c r="H12" i="144"/>
  <c r="C36" i="144"/>
  <c r="E60" i="144"/>
  <c r="F54" i="144"/>
  <c r="AA11" i="144"/>
  <c r="AA12" i="144"/>
  <c r="F42" i="144"/>
  <c r="G12" i="144"/>
  <c r="E54" i="144"/>
  <c r="Z11" i="144"/>
  <c r="J12" i="144"/>
  <c r="I12" i="144"/>
  <c r="E43" i="144"/>
  <c r="E61" i="144"/>
  <c r="D12" i="144"/>
  <c r="I32" i="144"/>
  <c r="H14" i="150"/>
  <c r="F62" i="150"/>
  <c r="F54" i="150"/>
  <c r="F13" i="150"/>
  <c r="F59" i="150"/>
  <c r="D61" i="150"/>
  <c r="C62" i="150"/>
  <c r="G62" i="150"/>
  <c r="I75" i="150"/>
  <c r="J14" i="150"/>
  <c r="I13" i="150"/>
  <c r="G13" i="150"/>
  <c r="I52" i="150"/>
  <c r="G54" i="150"/>
  <c r="F15" i="150"/>
  <c r="G9" i="150"/>
  <c r="H48" i="150"/>
  <c r="H9" i="150"/>
  <c r="I48" i="150"/>
  <c r="J9" i="150"/>
  <c r="F58" i="150"/>
  <c r="G58" i="150"/>
  <c r="C54" i="150"/>
  <c r="D76" i="150"/>
  <c r="F37" i="150"/>
  <c r="G40" i="150"/>
  <c r="E32" i="150"/>
  <c r="C12" i="150"/>
  <c r="C13" i="150"/>
  <c r="I29" i="150"/>
  <c r="E39" i="150"/>
  <c r="D40" i="150"/>
  <c r="H29" i="150"/>
  <c r="C40" i="150"/>
  <c r="F41" i="150"/>
  <c r="C32" i="150"/>
  <c r="D10" i="150"/>
  <c r="D13" i="150"/>
  <c r="D14" i="150"/>
  <c r="I30" i="150"/>
  <c r="E40" i="150"/>
  <c r="H71" i="150"/>
  <c r="C9" i="150"/>
  <c r="H26" i="150"/>
  <c r="G32" i="150"/>
  <c r="D9" i="150"/>
  <c r="I26" i="150"/>
  <c r="G15" i="150"/>
  <c r="H72" i="150"/>
  <c r="H74" i="150"/>
  <c r="F76" i="150"/>
  <c r="H73" i="150"/>
  <c r="I10" i="150"/>
  <c r="I11" i="150"/>
  <c r="I12" i="150"/>
  <c r="I71" i="150"/>
  <c r="I72" i="150"/>
  <c r="I73" i="150"/>
  <c r="J10" i="150"/>
  <c r="J11" i="150"/>
  <c r="J12" i="150"/>
  <c r="G10" i="149"/>
  <c r="F47" i="149"/>
  <c r="F56" i="149"/>
  <c r="J10" i="149"/>
  <c r="H10" i="149"/>
  <c r="Z11" i="149"/>
  <c r="G42" i="149"/>
  <c r="G57" i="149"/>
  <c r="F9" i="149"/>
  <c r="Z12" i="149"/>
  <c r="G55" i="149"/>
  <c r="J9" i="149"/>
  <c r="G9" i="149"/>
  <c r="C57" i="149"/>
  <c r="E10" i="149"/>
  <c r="F32" i="149"/>
  <c r="D62" i="149"/>
  <c r="D67" i="149"/>
  <c r="D72" i="149"/>
  <c r="AB10" i="149"/>
  <c r="E11" i="149"/>
  <c r="H27" i="149"/>
  <c r="C9" i="149"/>
  <c r="I25" i="149"/>
  <c r="G31" i="149"/>
  <c r="D9" i="149"/>
  <c r="E9" i="149"/>
  <c r="I55" i="149"/>
  <c r="X12" i="149"/>
  <c r="AA12" i="149"/>
  <c r="F57" i="149"/>
  <c r="E62" i="149"/>
  <c r="E67" i="149"/>
  <c r="E72" i="149"/>
  <c r="AB11" i="149"/>
  <c r="I9" i="149"/>
  <c r="H55" i="149"/>
  <c r="E61" i="149"/>
  <c r="C11" i="149"/>
  <c r="I27" i="149"/>
  <c r="C66" i="149"/>
  <c r="C71" i="149"/>
  <c r="D11" i="149"/>
  <c r="H11" i="148"/>
  <c r="J10" i="148"/>
  <c r="D57" i="148"/>
  <c r="F9" i="148"/>
  <c r="F11" i="148"/>
  <c r="H40" i="148"/>
  <c r="H42" i="148"/>
  <c r="I42" i="148"/>
  <c r="F57" i="148"/>
  <c r="G9" i="148"/>
  <c r="G11" i="148"/>
  <c r="G46" i="148"/>
  <c r="F46" i="148"/>
  <c r="C57" i="148"/>
  <c r="C46" i="148"/>
  <c r="D10" i="148"/>
  <c r="E57" i="148"/>
  <c r="E10" i="148"/>
  <c r="G57" i="148"/>
  <c r="D11" i="148"/>
  <c r="I27" i="148"/>
  <c r="C11" i="148"/>
  <c r="H27" i="148"/>
  <c r="E11" i="148"/>
  <c r="E9" i="148"/>
  <c r="H25" i="148"/>
  <c r="I25" i="148"/>
  <c r="C9" i="148"/>
  <c r="G31" i="148"/>
  <c r="E48" i="147"/>
  <c r="H47" i="147"/>
  <c r="E53" i="147"/>
  <c r="G55" i="147"/>
  <c r="F48" i="147"/>
  <c r="H12" i="147"/>
  <c r="G10" i="147"/>
  <c r="I45" i="147"/>
  <c r="H14" i="147"/>
  <c r="H48" i="147"/>
  <c r="G9" i="147"/>
  <c r="H9" i="147"/>
  <c r="G52" i="147"/>
  <c r="H43" i="147"/>
  <c r="D30" i="147"/>
  <c r="F30" i="147"/>
  <c r="G30" i="147"/>
  <c r="J10" i="147"/>
  <c r="C13" i="147"/>
  <c r="D10" i="147"/>
  <c r="I11" i="147"/>
  <c r="H29" i="147"/>
  <c r="H63" i="147"/>
  <c r="C65" i="147"/>
  <c r="E10" i="147"/>
  <c r="E36" i="147"/>
  <c r="G65" i="147"/>
  <c r="J11" i="147"/>
  <c r="D9" i="147"/>
  <c r="G34" i="147"/>
  <c r="E9" i="147"/>
  <c r="I30" i="147"/>
  <c r="D66" i="147"/>
  <c r="F14" i="147"/>
  <c r="I48" i="147"/>
  <c r="F66" i="147"/>
  <c r="G66" i="147"/>
  <c r="I14" i="147"/>
  <c r="G14" i="147"/>
  <c r="H65" i="147"/>
  <c r="E66" i="147"/>
  <c r="J13" i="147"/>
  <c r="J12" i="147"/>
  <c r="H30" i="147"/>
  <c r="H62" i="147"/>
  <c r="C66" i="147"/>
  <c r="I10" i="147"/>
  <c r="G13" i="151"/>
  <c r="F73" i="151"/>
  <c r="E63" i="151"/>
  <c r="E89" i="151"/>
  <c r="E88" i="151"/>
  <c r="H12" i="151"/>
  <c r="H13" i="151"/>
  <c r="G14" i="151"/>
  <c r="F70" i="151"/>
  <c r="C73" i="151"/>
  <c r="G73" i="151"/>
  <c r="F74" i="151"/>
  <c r="G10" i="151"/>
  <c r="F15" i="151"/>
  <c r="D73" i="151"/>
  <c r="H84" i="151"/>
  <c r="F9" i="151"/>
  <c r="G63" i="151"/>
  <c r="G69" i="151"/>
  <c r="H56" i="151"/>
  <c r="E69" i="151"/>
  <c r="C63" i="151"/>
  <c r="I56" i="151"/>
  <c r="F69" i="151"/>
  <c r="C89" i="151"/>
  <c r="C69" i="151"/>
  <c r="I12" i="151"/>
  <c r="D10" i="151"/>
  <c r="H34" i="151"/>
  <c r="H86" i="151"/>
  <c r="E10" i="151"/>
  <c r="I10" i="151"/>
  <c r="D12" i="151"/>
  <c r="E13" i="151"/>
  <c r="I13" i="151"/>
  <c r="F46" i="151"/>
  <c r="E47" i="151"/>
  <c r="H83" i="151"/>
  <c r="D37" i="151"/>
  <c r="J12" i="151"/>
  <c r="D13" i="151"/>
  <c r="E12" i="151"/>
  <c r="J15" i="151"/>
  <c r="E44" i="151"/>
  <c r="D45" i="151"/>
  <c r="C46" i="151"/>
  <c r="G46" i="151"/>
  <c r="F47" i="151"/>
  <c r="E48" i="151"/>
  <c r="H33" i="151"/>
  <c r="D89" i="151"/>
  <c r="C9" i="151"/>
  <c r="G37" i="151"/>
  <c r="H37" i="151"/>
  <c r="I9" i="151"/>
  <c r="H30" i="151"/>
  <c r="E43" i="151"/>
  <c r="I30" i="151"/>
  <c r="F43" i="151"/>
  <c r="C43" i="151"/>
  <c r="G43" i="151"/>
  <c r="I11" i="151"/>
  <c r="H85" i="151"/>
  <c r="F89" i="151"/>
  <c r="F16" i="151"/>
  <c r="I14" i="151"/>
  <c r="J9" i="151"/>
  <c r="J10" i="151"/>
  <c r="J11" i="151"/>
  <c r="J14" i="151"/>
  <c r="E52" i="145"/>
  <c r="D34" i="145"/>
  <c r="C29" i="145"/>
  <c r="F64" i="145"/>
  <c r="G65" i="145"/>
  <c r="H10" i="145"/>
  <c r="H27" i="145"/>
  <c r="E34" i="145"/>
  <c r="C10" i="145"/>
  <c r="I27" i="145"/>
  <c r="F53" i="145"/>
  <c r="H66" i="145"/>
  <c r="E66" i="145"/>
  <c r="F65" i="145"/>
  <c r="G10" i="145"/>
  <c r="G9" i="145"/>
  <c r="G52" i="145"/>
  <c r="H9" i="145"/>
  <c r="H45" i="145"/>
  <c r="G48" i="145"/>
  <c r="I45" i="145"/>
  <c r="C67" i="145"/>
  <c r="E10" i="145"/>
  <c r="F34" i="145"/>
  <c r="F29" i="145"/>
  <c r="F67" i="145"/>
  <c r="G29" i="145"/>
  <c r="C12" i="145"/>
  <c r="E67" i="145"/>
  <c r="J11" i="145"/>
  <c r="D9" i="145"/>
  <c r="I26" i="145"/>
  <c r="G33" i="145"/>
  <c r="D67" i="145"/>
  <c r="E9" i="145"/>
  <c r="D72" i="145"/>
  <c r="D77" i="145"/>
  <c r="C77" i="145"/>
  <c r="D71" i="145"/>
  <c r="D76" i="145"/>
  <c r="C76" i="145"/>
  <c r="H64" i="145"/>
  <c r="I9" i="145"/>
  <c r="J9" i="145"/>
  <c r="H10" i="144"/>
  <c r="D54" i="144"/>
  <c r="Y11" i="144"/>
  <c r="F59" i="144"/>
  <c r="F9" i="144"/>
  <c r="G54" i="144"/>
  <c r="G9" i="144"/>
  <c r="H9" i="144"/>
  <c r="H50" i="144"/>
  <c r="G58" i="144"/>
  <c r="D10" i="144"/>
  <c r="I11" i="144"/>
  <c r="E36" i="144"/>
  <c r="E71" i="144"/>
  <c r="E10" i="144"/>
  <c r="D36" i="144"/>
  <c r="Y10" i="144"/>
  <c r="H68" i="144"/>
  <c r="J11" i="144"/>
  <c r="C9" i="144"/>
  <c r="Z10" i="144"/>
  <c r="Z12" i="144"/>
  <c r="D9" i="144"/>
  <c r="H32" i="144"/>
  <c r="G36" i="144"/>
  <c r="E9" i="144"/>
  <c r="J10" i="144"/>
  <c r="H70" i="144"/>
  <c r="C10" i="128"/>
  <c r="J11" i="128"/>
  <c r="Y10" i="128"/>
  <c r="E46" i="141"/>
  <c r="N10" i="129"/>
  <c r="E50" i="141"/>
  <c r="J10" i="141"/>
  <c r="K10" i="142"/>
  <c r="K19" i="128"/>
  <c r="E49" i="128"/>
  <c r="K20" i="128"/>
  <c r="K16" i="130"/>
  <c r="E36" i="141"/>
  <c r="E32" i="141"/>
  <c r="Q19" i="142"/>
  <c r="C33" i="142"/>
  <c r="D33" i="142"/>
  <c r="G20" i="142"/>
  <c r="G44" i="130"/>
  <c r="Q20" i="142"/>
  <c r="Q44" i="130"/>
  <c r="N7" i="129"/>
  <c r="G53" i="142"/>
  <c r="H46" i="128"/>
  <c r="I30" i="128"/>
  <c r="E54" i="128"/>
  <c r="F20" i="142"/>
  <c r="F44" i="130"/>
  <c r="G54" i="128"/>
  <c r="J19" i="141"/>
  <c r="C54" i="128"/>
  <c r="E11" i="142"/>
  <c r="W10" i="142"/>
  <c r="H29" i="142"/>
  <c r="N6" i="129"/>
  <c r="F53" i="128"/>
  <c r="D36" i="141"/>
  <c r="G49" i="142"/>
  <c r="N8" i="129"/>
  <c r="H10" i="128"/>
  <c r="L11" i="128"/>
  <c r="F11" i="128"/>
  <c r="H29" i="141"/>
  <c r="L11" i="129"/>
  <c r="G19" i="142"/>
  <c r="F39" i="142"/>
  <c r="J10" i="128"/>
  <c r="M26" i="129"/>
  <c r="Q5" i="129"/>
  <c r="R5" i="129"/>
  <c r="D32" i="141"/>
  <c r="L20" i="141"/>
  <c r="L30" i="130"/>
  <c r="G33" i="142"/>
  <c r="C10" i="142"/>
  <c r="F49" i="142"/>
  <c r="D20" i="142"/>
  <c r="D44" i="130"/>
  <c r="P19" i="142"/>
  <c r="G20" i="141"/>
  <c r="G30" i="130"/>
  <c r="D39" i="142"/>
  <c r="J19" i="128"/>
  <c r="E53" i="128"/>
  <c r="H31" i="142"/>
  <c r="G54" i="142"/>
  <c r="M11" i="129"/>
  <c r="N11" i="129"/>
  <c r="O11" i="129"/>
  <c r="C33" i="128"/>
  <c r="I33" i="128"/>
  <c r="C36" i="141"/>
  <c r="I46" i="142"/>
  <c r="E33" i="128"/>
  <c r="C49" i="128"/>
  <c r="I49" i="128"/>
  <c r="N20" i="142"/>
  <c r="N44" i="130"/>
  <c r="F10" i="141"/>
  <c r="C20" i="141"/>
  <c r="C30" i="130"/>
  <c r="C11" i="141"/>
  <c r="H11" i="141"/>
  <c r="H46" i="141"/>
  <c r="D20" i="141"/>
  <c r="D30" i="130"/>
  <c r="I46" i="141"/>
  <c r="E20" i="141"/>
  <c r="E30" i="130"/>
  <c r="C20" i="142"/>
  <c r="C44" i="130"/>
  <c r="C11" i="142"/>
  <c r="E20" i="142"/>
  <c r="E44" i="130"/>
  <c r="H10" i="141"/>
  <c r="F10" i="142"/>
  <c r="H10" i="142"/>
  <c r="H46" i="142"/>
  <c r="H20" i="142"/>
  <c r="H44" i="130"/>
  <c r="I29" i="128"/>
  <c r="I29" i="141"/>
  <c r="G36" i="141"/>
  <c r="I20" i="142"/>
  <c r="I44" i="130"/>
  <c r="M19" i="142"/>
  <c r="H43" i="141"/>
  <c r="C53" i="128"/>
  <c r="F38" i="128"/>
  <c r="F54" i="128"/>
  <c r="D53" i="128"/>
  <c r="F36" i="141"/>
  <c r="D46" i="141"/>
  <c r="L20" i="142"/>
  <c r="L44" i="130"/>
  <c r="F33" i="128"/>
  <c r="E37" i="141"/>
  <c r="C32" i="141"/>
  <c r="I32" i="141"/>
  <c r="I11" i="141"/>
  <c r="F33" i="142"/>
  <c r="D19" i="142"/>
  <c r="P20" i="142"/>
  <c r="P44" i="130"/>
  <c r="W10" i="128"/>
  <c r="F54" i="142"/>
  <c r="D37" i="128"/>
  <c r="E39" i="142"/>
  <c r="H32" i="141"/>
  <c r="F49" i="128"/>
  <c r="H45" i="128"/>
  <c r="H19" i="142"/>
  <c r="C19" i="142"/>
  <c r="I43" i="141"/>
  <c r="I45" i="128"/>
  <c r="H49" i="128"/>
  <c r="C19" i="141"/>
  <c r="G37" i="128"/>
  <c r="G11" i="142"/>
  <c r="L19" i="142"/>
  <c r="F53" i="142"/>
  <c r="G55" i="142"/>
  <c r="J20" i="128"/>
  <c r="J16" i="130"/>
  <c r="C39" i="142"/>
  <c r="D54" i="142"/>
  <c r="I31" i="142"/>
  <c r="C49" i="142"/>
  <c r="I49" i="142"/>
  <c r="N19" i="142"/>
  <c r="I11" i="142"/>
  <c r="D19" i="141"/>
  <c r="I10" i="142"/>
  <c r="J10" i="142"/>
  <c r="E19" i="141"/>
  <c r="F20" i="141"/>
  <c r="F30" i="130"/>
  <c r="K20" i="142"/>
  <c r="K44" i="130"/>
  <c r="E11" i="141"/>
  <c r="C37" i="128"/>
  <c r="J20" i="142"/>
  <c r="J44" i="130"/>
  <c r="C54" i="142"/>
  <c r="G50" i="141"/>
  <c r="J9" i="152"/>
  <c r="E70" i="152"/>
  <c r="H46" i="152"/>
  <c r="G13" i="152"/>
  <c r="F13" i="152"/>
  <c r="I46" i="152"/>
  <c r="H13" i="152"/>
  <c r="D70" i="152"/>
  <c r="F63" i="152"/>
  <c r="J10" i="152"/>
  <c r="I10" i="152"/>
  <c r="H60" i="152"/>
  <c r="G70" i="152"/>
  <c r="E63" i="152"/>
  <c r="D63" i="152"/>
  <c r="G63" i="152"/>
  <c r="J11" i="152"/>
  <c r="F70" i="152"/>
  <c r="G104" i="151"/>
  <c r="J17" i="151"/>
  <c r="I17" i="151"/>
  <c r="C71" i="144"/>
  <c r="H13" i="144"/>
  <c r="X10" i="144"/>
  <c r="X12" i="144"/>
  <c r="I36" i="144"/>
  <c r="F71" i="144"/>
  <c r="I9" i="144"/>
  <c r="H67" i="144"/>
  <c r="D71" i="144"/>
  <c r="J9" i="144"/>
  <c r="Y12" i="144"/>
  <c r="J13" i="150"/>
  <c r="I74" i="150"/>
  <c r="H15" i="150"/>
  <c r="I70" i="150"/>
  <c r="I9" i="150"/>
  <c r="H70" i="150"/>
  <c r="I54" i="150"/>
  <c r="H54" i="150"/>
  <c r="C76" i="150"/>
  <c r="E76" i="150"/>
  <c r="G76" i="150"/>
  <c r="I32" i="150"/>
  <c r="D15" i="150"/>
  <c r="H32" i="150"/>
  <c r="C15" i="150"/>
  <c r="E15" i="150"/>
  <c r="J11" i="149"/>
  <c r="AB12" i="149"/>
  <c r="H42" i="149"/>
  <c r="I42" i="149"/>
  <c r="F11" i="149"/>
  <c r="H11" i="149"/>
  <c r="G11" i="149"/>
  <c r="I57" i="149"/>
  <c r="H57" i="149"/>
  <c r="I11" i="149"/>
  <c r="F62" i="149"/>
  <c r="F67" i="149"/>
  <c r="F72" i="149"/>
  <c r="G62" i="149"/>
  <c r="G67" i="149"/>
  <c r="G72" i="149"/>
  <c r="F61" i="149"/>
  <c r="E66" i="149"/>
  <c r="E71" i="149"/>
  <c r="D71" i="149"/>
  <c r="H57" i="148"/>
  <c r="J11" i="148"/>
  <c r="I11" i="148"/>
  <c r="J9" i="148"/>
  <c r="H55" i="148"/>
  <c r="I9" i="148"/>
  <c r="I12" i="147"/>
  <c r="H64" i="147"/>
  <c r="J14" i="147"/>
  <c r="E14" i="147"/>
  <c r="I13" i="147"/>
  <c r="D14" i="147"/>
  <c r="C14" i="147"/>
  <c r="J9" i="147"/>
  <c r="I9" i="147"/>
  <c r="H61" i="147"/>
  <c r="H66" i="147"/>
  <c r="J13" i="151"/>
  <c r="H63" i="151"/>
  <c r="G16" i="151"/>
  <c r="H16" i="151"/>
  <c r="H82" i="151"/>
  <c r="I63" i="151"/>
  <c r="I37" i="151"/>
  <c r="G89" i="151"/>
  <c r="H89" i="151"/>
  <c r="I16" i="151"/>
  <c r="E16" i="151"/>
  <c r="D16" i="151"/>
  <c r="C16" i="151"/>
  <c r="E12" i="145"/>
  <c r="I10" i="145"/>
  <c r="I29" i="145"/>
  <c r="D12" i="145"/>
  <c r="J10" i="145"/>
  <c r="H65" i="145"/>
  <c r="H48" i="145"/>
  <c r="H12" i="145"/>
  <c r="I48" i="145"/>
  <c r="G12" i="145"/>
  <c r="F12" i="145"/>
  <c r="H29" i="145"/>
  <c r="G67" i="145"/>
  <c r="E71" i="145"/>
  <c r="F71" i="145"/>
  <c r="E72" i="145"/>
  <c r="G13" i="144"/>
  <c r="AB11" i="144"/>
  <c r="F13" i="144"/>
  <c r="I54" i="144"/>
  <c r="H54" i="144"/>
  <c r="G71" i="144"/>
  <c r="E13" i="144"/>
  <c r="D13" i="144"/>
  <c r="AB10" i="144"/>
  <c r="C13" i="144"/>
  <c r="H36" i="144"/>
  <c r="L10" i="142"/>
  <c r="H33" i="128"/>
  <c r="L10" i="128"/>
  <c r="F10" i="128"/>
  <c r="O9" i="129"/>
  <c r="O5" i="129"/>
  <c r="O7" i="129"/>
  <c r="O10" i="129"/>
  <c r="O8" i="129"/>
  <c r="O6" i="129"/>
  <c r="H33" i="142"/>
  <c r="E19" i="142"/>
  <c r="I33" i="142"/>
  <c r="Y10" i="142"/>
  <c r="J11" i="142"/>
  <c r="W10" i="141"/>
  <c r="F11" i="141"/>
  <c r="H11" i="142"/>
  <c r="X10" i="142"/>
  <c r="H49" i="142"/>
  <c r="F11" i="142"/>
  <c r="L11" i="142"/>
  <c r="D19" i="128"/>
  <c r="E19" i="128"/>
  <c r="E20" i="128"/>
  <c r="E16" i="130"/>
  <c r="D20" i="128"/>
  <c r="D16" i="130"/>
  <c r="Y10" i="141"/>
  <c r="I13" i="152"/>
  <c r="H63" i="152"/>
  <c r="J13" i="152"/>
  <c r="I76" i="150"/>
  <c r="H76" i="150"/>
  <c r="I15" i="150"/>
  <c r="J15" i="150"/>
  <c r="F66" i="149"/>
  <c r="F71" i="149"/>
  <c r="G61" i="149"/>
  <c r="G66" i="149"/>
  <c r="G71" i="149"/>
  <c r="J16" i="151"/>
  <c r="E76" i="145"/>
  <c r="J12" i="145"/>
  <c r="I12" i="145"/>
  <c r="H67" i="145"/>
  <c r="F76" i="145"/>
  <c r="G71" i="145"/>
  <c r="G76" i="145"/>
  <c r="F72" i="145"/>
  <c r="E77" i="145"/>
  <c r="AB12" i="144"/>
  <c r="I13" i="144"/>
  <c r="J13" i="144"/>
  <c r="H71" i="144"/>
  <c r="F77" i="145"/>
  <c r="G72" i="145"/>
  <c r="G77" i="145"/>
</calcChain>
</file>

<file path=xl/sharedStrings.xml><?xml version="1.0" encoding="utf-8"?>
<sst xmlns="http://schemas.openxmlformats.org/spreadsheetml/2006/main" count="971" uniqueCount="203">
  <si>
    <t>TOTALE ECONOMIA</t>
  </si>
  <si>
    <t>INDICE valori</t>
  </si>
  <si>
    <t>INDICE formula</t>
  </si>
  <si>
    <t>Comp. %</t>
  </si>
  <si>
    <t>UNITA' LOCALI COMUNI</t>
  </si>
  <si>
    <t>TOTALE ECONOMIA COMUNI</t>
  </si>
  <si>
    <t>UL COMUNE/TOT EC COMUNE</t>
  </si>
  <si>
    <t>di cui</t>
  </si>
  <si>
    <t>Regione</t>
  </si>
  <si>
    <t>REGIONE</t>
  </si>
  <si>
    <t>DELEGAZIONI</t>
  </si>
  <si>
    <t>Consistenza</t>
  </si>
  <si>
    <t>UNITA' LOCALI PIEMONTE NORD</t>
  </si>
  <si>
    <t>TOTALE ECONOMIA PIEMONTE NORD</t>
  </si>
  <si>
    <t>Indice di specializzazione</t>
  </si>
  <si>
    <t>Area</t>
  </si>
  <si>
    <t>DA 1 A 1,1</t>
  </si>
  <si>
    <t>&gt; 1,1</t>
  </si>
  <si>
    <t>&lt;0,8</t>
  </si>
  <si>
    <t>DA 0,9 A 1</t>
  </si>
  <si>
    <t>DA 0,8 A 0,9</t>
  </si>
  <si>
    <t>Fonte: elaborazioni EconLab Research Network su dati Infocamere</t>
  </si>
  <si>
    <t xml:space="preserve">   </t>
  </si>
  <si>
    <t xml:space="preserve">           </t>
  </si>
  <si>
    <t xml:space="preserve">  </t>
  </si>
  <si>
    <t>LEGENDA</t>
  </si>
  <si>
    <t>VALORE DELL'INDICE</t>
  </si>
  <si>
    <t>UL PIEMONTE NORD/TOT EC PIEMONTE NORD</t>
  </si>
  <si>
    <t>TURISMO</t>
  </si>
  <si>
    <t>Totale turismo</t>
  </si>
  <si>
    <t>TOTALE TURISMO</t>
  </si>
  <si>
    <t>A MANO</t>
  </si>
  <si>
    <t>Provincia di Varese</t>
  </si>
  <si>
    <t>PROVINCIA DI VARESE</t>
  </si>
  <si>
    <t>Lago Maggiore</t>
  </si>
  <si>
    <t>Area varesina</t>
  </si>
  <si>
    <t>Area montana e valli</t>
  </si>
  <si>
    <t>Gallarate - Malpensa</t>
  </si>
  <si>
    <t>Area saronnese</t>
  </si>
  <si>
    <t>VARESE</t>
  </si>
  <si>
    <t>Media provinciale</t>
  </si>
  <si>
    <t>TOTALE PROVINCIA DI VARESE</t>
  </si>
  <si>
    <t>Unità locali del turismo della provincia di Varese</t>
  </si>
  <si>
    <t>SETTORE DEL TURISMO [codici 55, 56, 79, 82.3]</t>
  </si>
  <si>
    <t>Analisi per tipologia di servizio turistico e sottocategorie:</t>
  </si>
  <si>
    <t>• Strutture ricettive [codice 55]</t>
  </si>
  <si>
    <t xml:space="preserve">     - Alberghi [codice 55.1]</t>
  </si>
  <si>
    <t xml:space="preserve">     - Complementari [codici 55.2, 55.3, 55.9]</t>
  </si>
  <si>
    <t>• Ristorazione [codice 56]</t>
  </si>
  <si>
    <t xml:space="preserve">     - Bar e ristoranti [codici 56.1 (-56.10.2), 56.3]</t>
  </si>
  <si>
    <t xml:space="preserve">     - Cibo da asporto [codice 56.10.2]</t>
  </si>
  <si>
    <t xml:space="preserve">     - Mense e catering [codice 56.2]</t>
  </si>
  <si>
    <t>• Convegni e fiere [codice 82.3]</t>
  </si>
  <si>
    <t>• Agenzie di viaggi [codice 79]</t>
  </si>
  <si>
    <t>Strutture
ricettive</t>
  </si>
  <si>
    <t>Ristorazione</t>
  </si>
  <si>
    <t>Agenzie
di viaggi</t>
  </si>
  <si>
    <t>Convegni
e fiere</t>
  </si>
  <si>
    <t>Strutture ricettive</t>
  </si>
  <si>
    <t>Agenzie di viaggi</t>
  </si>
  <si>
    <t>Convegni e fiere</t>
  </si>
  <si>
    <t>Totale
unità locali</t>
  </si>
  <si>
    <t>Alberghi</t>
  </si>
  <si>
    <t>Complementari</t>
  </si>
  <si>
    <t>STRUTTURE RICETTIVE</t>
  </si>
  <si>
    <t>Bar e
ristoranti</t>
  </si>
  <si>
    <t>Cibo da
asporto</t>
  </si>
  <si>
    <t>Mense e
catering</t>
  </si>
  <si>
    <t>Bar e ristoranti</t>
  </si>
  <si>
    <t>Cibo da asporto</t>
  </si>
  <si>
    <t>Mense e catering</t>
  </si>
  <si>
    <t>Busto Arsizio - Seprio</t>
  </si>
  <si>
    <t>Altre strutture
ricettive</t>
  </si>
  <si>
    <t>Altre strutture ricettive</t>
  </si>
  <si>
    <t>Altre attività
di ristorazione</t>
  </si>
  <si>
    <t>n.d.</t>
  </si>
  <si>
    <t>RISTORAZIONE</t>
  </si>
  <si>
    <t>L’indice di specializzazione fornisce il grado di specializzazione di ciascuna delegazione in rapporto a quello complessivo della provincia. In particolare, quando l’indice è uguale a 1, l’unità territoriale analizzata registra una quota di unità locali attive simile a quella provinciale; quando risulta superiore a 1, indica una quota di unità locali superiore a quella provinciale e quindi un maggior grado di specializzazione; quando il valore dell’indice è compreso tra 0 e 1, nella delegazione considerata il settore risulta sottorappresentato e con un minor grado di specializzazione rispetto a quello della provincia.</t>
  </si>
  <si>
    <t>Altre attività di ristorazione</t>
  </si>
  <si>
    <t>Altre attività i ristorazione</t>
  </si>
  <si>
    <t>Var. ass.
20-21</t>
  </si>
  <si>
    <t>Var. %
20-21</t>
  </si>
  <si>
    <t>Var. ass. 17-21</t>
  </si>
  <si>
    <t>Var. %
17-21</t>
  </si>
  <si>
    <t>Flussi occupazionali della provincia di Varese</t>
  </si>
  <si>
    <t>Disaggregazione per:</t>
  </si>
  <si>
    <t>• Tipologia contrattuale</t>
  </si>
  <si>
    <t>• Classe d'età</t>
  </si>
  <si>
    <t>• Genere</t>
  </si>
  <si>
    <t>• Nazionalità</t>
  </si>
  <si>
    <t>• Delegazioni</t>
  </si>
  <si>
    <t>Fonte: elaborazioni EconLab Research Network su dati Provincia di Varese</t>
  </si>
  <si>
    <t>Avviamenti</t>
  </si>
  <si>
    <t>Cessazioni</t>
  </si>
  <si>
    <t>Saldo</t>
  </si>
  <si>
    <t>Dimanica flussi totale terziario</t>
  </si>
  <si>
    <t>Anno
2021</t>
  </si>
  <si>
    <t>Differenza
20-21</t>
  </si>
  <si>
    <t>Totale lavoratori</t>
  </si>
  <si>
    <t>AVVIAMENTI</t>
  </si>
  <si>
    <t>CESSAZIONI</t>
  </si>
  <si>
    <t xml:space="preserve">SALDO </t>
  </si>
  <si>
    <t>T. indeterminato</t>
  </si>
  <si>
    <t>T. determinato</t>
  </si>
  <si>
    <t>Apprendistato</t>
  </si>
  <si>
    <t>Intermittente</t>
  </si>
  <si>
    <t>Parasubordinato</t>
  </si>
  <si>
    <t>Domestico</t>
  </si>
  <si>
    <t>Altro</t>
  </si>
  <si>
    <t>&lt;30 anni</t>
  </si>
  <si>
    <t>30-49 anni</t>
  </si>
  <si>
    <t>50-69 anni</t>
  </si>
  <si>
    <t>≥70 anni</t>
  </si>
  <si>
    <t>N.c.</t>
  </si>
  <si>
    <t>Maschi</t>
  </si>
  <si>
    <t>Femmine</t>
  </si>
  <si>
    <t>Italiani</t>
  </si>
  <si>
    <t>Stranieri</t>
  </si>
  <si>
    <t>• Servizio turistico</t>
  </si>
  <si>
    <t>• Strutture ricettive</t>
  </si>
  <si>
    <t>FLUSSI OCCUPAZIONALI DEL TURISMO PER SERVIZIO TURISTICO - CONSISTENZA AL 2021</t>
  </si>
  <si>
    <t>FLUSSI OCCUPAZIONALI DEL TURISMO PER SERVIZIO TURISTICO - DINAMICA ANNO 2017 - 2021</t>
  </si>
  <si>
    <t>FLUSSI OCCUPAZIONALI DEL TURISMO PER TIPOLOGIA CONTRATTUALE - CONSISTENZA AL 2021</t>
  </si>
  <si>
    <t>FLUSSI OCCUPAZIONALI DEL TURISMO PER TIPOLOGIA CONTRATTUALE - DINAMICA ANNO 2017 - 2021</t>
  </si>
  <si>
    <r>
      <t>FLUSSI OCCUPAZIONALI DEL TURISMO PER CLASSE D'ET</t>
    </r>
    <r>
      <rPr>
        <b/>
        <sz val="14"/>
        <color theme="0"/>
        <rFont val="Times New Roman"/>
        <family val="1"/>
      </rPr>
      <t>À</t>
    </r>
    <r>
      <rPr>
        <b/>
        <sz val="14"/>
        <color theme="0"/>
        <rFont val="Cambria"/>
        <family val="1"/>
        <scheme val="major"/>
      </rPr>
      <t xml:space="preserve"> - CONSISTENZA AL 2021</t>
    </r>
  </si>
  <si>
    <t>FLUSSI OCCUPAZIONALI DEL TURISMO PER CLASSE D'ETÀ - DINAMICA ANNO 2017 - 2021</t>
  </si>
  <si>
    <t>FLUSSI OCCUPAZIONALI DEL TURISMO PER GENERE - CONSISTENZA AL 2021</t>
  </si>
  <si>
    <t>FLUSSI OCCUPAZIONALI DEL TURISMO PER GENERE - DINAMICA ANNO 2017 - 2021</t>
  </si>
  <si>
    <r>
      <t>FLUSSI OCCUPAZIONALI DEL TURISMO PER NAZIONALIT</t>
    </r>
    <r>
      <rPr>
        <b/>
        <sz val="14"/>
        <color theme="0"/>
        <rFont val="Times New Roman"/>
        <family val="1"/>
      </rPr>
      <t>À</t>
    </r>
    <r>
      <rPr>
        <b/>
        <sz val="14"/>
        <color theme="0"/>
        <rFont val="Cambria"/>
        <family val="1"/>
        <scheme val="major"/>
      </rPr>
      <t xml:space="preserve"> - CONSISTENZA AL 2021</t>
    </r>
  </si>
  <si>
    <t>FLUSSI OCCUPAZIONALI DEL TURISMO PER NAZIONALITÀ - DINAMICA ANNO 2017 - 2021</t>
  </si>
  <si>
    <t>FLUSSI OCCUPAZIONALI DEL TURISMO PER DELEGAZIONE - CONSISTENZA AL 2021</t>
  </si>
  <si>
    <t>FLUSSI OCCUPAZIONALI DEL TURISMO PER DELEGAZIONE - DINAMICA ANNO 2017 - 2021</t>
  </si>
  <si>
    <t>Varese. Flussi occupazionali del turismo per delegazione, variazione anno 2020 - 2021</t>
  </si>
  <si>
    <t>Varese. Avviamenti del turismo per delegazione, variazione anno 2017 - 2021</t>
  </si>
  <si>
    <t>Varese. Cessazionni del turismo per delegazione, variazione anno 2017 - 2021</t>
  </si>
  <si>
    <t>Varese. Saldi del turismo per delegazione, variazione anno 2017 - 2021</t>
  </si>
  <si>
    <t>Varese. Flussi occupazionali del turismo per nazionalità, variazione anno 2020 - 2021</t>
  </si>
  <si>
    <t>Varese. Avviamenti del turismo per nazionalità, variazione anno 2017 - 2021</t>
  </si>
  <si>
    <t>Varese. Cessazionni del turismo per nazionalità, variazione anno 2017 - 2021</t>
  </si>
  <si>
    <t>Varese. Saldi del turismo per nazionalità, variazione anno 2017 - 2021</t>
  </si>
  <si>
    <t>Varese. Flussi occupazionali del turismo per genere, variazione anno 2020 - 2021</t>
  </si>
  <si>
    <t>Varese. Avviamenti del turismo per genere, variazione anno 2017 - 2021</t>
  </si>
  <si>
    <t>Varese. Cessazionni del turismo per genere, variazione anno 2017 - 2021</t>
  </si>
  <si>
    <t>Varese. Saldi del turismo per genere, variazione anno 2017 - 2021</t>
  </si>
  <si>
    <t>Varese. Flussi occupazionali del turismo per classe d'età, variazione anno 2020 - 2021</t>
  </si>
  <si>
    <t>Varese. Avviamenti del turismo per classe d'età, variazione anno 2017 - 2021</t>
  </si>
  <si>
    <t>Varese. Cessazionni del turismo per classe d'età, variazione anno 2017 - 2021</t>
  </si>
  <si>
    <t>Varese. Saldi del turismo per classe d'età, variazione anno 2017 - 2021</t>
  </si>
  <si>
    <t>Varese. Flussi occupazionali del turismo per tipologia contrattuale, variazione anno 2020 - 2021</t>
  </si>
  <si>
    <t>Varese. Avviamenti del turismo per tipologia contrattuale, variazione anno 2017 - 2021</t>
  </si>
  <si>
    <t>Varese. Cessazionni del turismo per tipologia contrattuale, variazione anno 2017 - 2021</t>
  </si>
  <si>
    <t>Varese. Saldi del turismo per tipologia contrattuale, variazione anno 2017 - 2021</t>
  </si>
  <si>
    <t>Varese. Flussi occupazionali del turismo per servizio turistico, variazione anno 2020 - 2021</t>
  </si>
  <si>
    <t>Varese. Avviamenti del turismo per servizio turistico, variazione anno 2017 - 2021</t>
  </si>
  <si>
    <t>Varese. Cessazionni del turismo per servizio turistico, variazione anno 2017 - 2021</t>
  </si>
  <si>
    <t>Varese. Saldi del turismo per servizio turistico, variazione anno 2017 - 2021</t>
  </si>
  <si>
    <t>UNITÀ LOCALI DEL TURISMO PER TIPOLOGIA DI SERVIZIO TURISTICO - CONSISTENZA AL 2021</t>
  </si>
  <si>
    <t>UNITÀ LOCALI DEL TURISMO PER TIPOLOGIA DI SERVIZIO TURISTICO - DINAMICA ANNO 2017 - 2021</t>
  </si>
  <si>
    <t>Regione e Varese. Unità locali del turismo per tipologia di servizio turistico, composizione al 2021</t>
  </si>
  <si>
    <t>Regione e Varese. Unità locali del turismo per tipologia di servizio turistico, variazione anno 2020 - 2021</t>
  </si>
  <si>
    <t>Regione. Unità locali del turismo per tipologia di servizio turistico, variazione anno 2017 - 2021</t>
  </si>
  <si>
    <t>Varese. Unità locali del turismo per tipologia di servizio turistico, variazione anno 2017 - 2021</t>
  </si>
  <si>
    <t>UNITÀ LOCALI DELLE STRTTURE RICETTIVE PER CATEGORIA - CONSISTENZA AL 2021</t>
  </si>
  <si>
    <t>Regione e Varese. Unità locali delle strutture ricettive per categoria, composizione al 2021</t>
  </si>
  <si>
    <t>Regione e Varese. Unità locali delle strutture ricettive per categoria, variazione anno 2020 - 2021</t>
  </si>
  <si>
    <t>UNITÀ LOCALI DELLE STRTTURE RICETTIVE PER CATEGORIA - DINAMICA ANNO 2017 - 2021</t>
  </si>
  <si>
    <t>Varese. Unità locali delle strutture ricettive per categoria, variazione anno 2017 - 2021</t>
  </si>
  <si>
    <t>UNITÀ LOCALI DELLA RISTORAZIONE PER CATEGORIA - CONSISTENZA AL 2021</t>
  </si>
  <si>
    <t>Regione e Varese. Unità locali della ristorazione per categoria, composizione al 2021</t>
  </si>
  <si>
    <t>Regione e Varese. Unità locali della ristorazione per categoria, variazione anno 2020 - 2021</t>
  </si>
  <si>
    <t>UNITÀ LOCALI DELLA RISTORAZIONE PER CATEGORIA - DINAMICA ANNO 2017 - 2021</t>
  </si>
  <si>
    <t>Regione. Unità locali della ristorazione per categoria, variazione anno 2017 - 2021</t>
  </si>
  <si>
    <t>Varese. Unità locali della ristorazione per categoria, variazione anno 2017 - 2021</t>
  </si>
  <si>
    <t>INDICE DI SPECIALIZZAZIONE PROVINCIALE DEL TURISMO AL 2021</t>
  </si>
  <si>
    <t>UNITÀ LOCALI DEL TURISMO PER DELEGAZIONE - CONSISTENZA AL 2021</t>
  </si>
  <si>
    <t>Varese. Unità locali del turismo per delegazione e tipologia di servizio turistico, variazione anno 2020 - 2021</t>
  </si>
  <si>
    <t>Varese. Unità locali delle strutture ricettive per categoria, variazione anno 2020 - 2021</t>
  </si>
  <si>
    <t>Varese. Unità locali della ristorazione per categoria, variazione anno 2020 - 2021</t>
  </si>
  <si>
    <t>Somministrato det.</t>
  </si>
  <si>
    <t>Somministrato ind.</t>
  </si>
  <si>
    <r>
      <t xml:space="preserve">Totale turismo </t>
    </r>
    <r>
      <rPr>
        <sz val="10"/>
        <color theme="1"/>
        <rFont val="Cambria"/>
        <family val="1"/>
        <scheme val="minor"/>
      </rPr>
      <t>di cui</t>
    </r>
  </si>
  <si>
    <r>
      <t xml:space="preserve">Totale lavoratori </t>
    </r>
    <r>
      <rPr>
        <sz val="10"/>
        <rFont val="Cambria"/>
        <family val="1"/>
        <scheme val="minor"/>
      </rPr>
      <t>di cui</t>
    </r>
  </si>
  <si>
    <t>Totale ricezione</t>
  </si>
  <si>
    <t>Fonte: elaborazioni EconLab Research Network su dati Provincia di Varese | Dati al netto delle trasformazioni</t>
  </si>
  <si>
    <t>FLUSSI OCCUPAZIONALI DELLE STRUTTURE RICETTIVE PER CATEGORIA - CONSISTENZA AL 2021</t>
  </si>
  <si>
    <t>FLUSSI OCCUPAZIONALI DELLE STRUTTURE RICETTIVE PER CATEGORI - DINAMICA ANNO 2017 - 2021</t>
  </si>
  <si>
    <t>Varese. Flussi occupazionali delle strutture ricettive per categoria, variazione anno 2020 - 2021</t>
  </si>
  <si>
    <t>Varese. Avviamenti delle strutture ricettive per categoria, variazione anno 2017 - 2021</t>
  </si>
  <si>
    <t>Varese. Cessazionni delle strutture ricettive per categoria, variazione anno 2017 - 2021</t>
  </si>
  <si>
    <t>Varese. Saldi delle strutture ricettive per categoria, variazione anno 2017 - 2021</t>
  </si>
  <si>
    <t>Varese. Flussi occupazionali della ristorazione per categoria, variazione anno 2020 - 2021</t>
  </si>
  <si>
    <t>Varese. Avviamenti della ristorazione per categoria, variazione anno 2017 - 2021</t>
  </si>
  <si>
    <t>Varese. Cessazionni della ristorazione per categoria, variazione anno 2017 - 2021</t>
  </si>
  <si>
    <t>Varese. Saldi della ristorazione per categoria, variazione anno 2017 - 2021</t>
  </si>
  <si>
    <t>FLUSSI OCCUPAZIONALI DELLA RISTORAZIONE PER CATEGORIA - DINAMICA ANNO 2017 - 2021</t>
  </si>
  <si>
    <t>FLUSSI OCCUPAZIONALI DELLA RISTORAZIONE PER CATEGORIA - CONSISTENZA AL 2021</t>
  </si>
  <si>
    <t>Totale ristorazione</t>
  </si>
  <si>
    <t>Diff.
 17-21</t>
  </si>
  <si>
    <t>Fonte: elaborazioni EconLab Research Network su dati Sintesi | Dati al netto delle trasformazioni</t>
  </si>
  <si>
    <t>Fonte: elaborazioni EconLab Research Network su dati Sintesi</t>
  </si>
  <si>
    <t>Avviamenti (scala sx)</t>
  </si>
  <si>
    <t>Cessazioni (scala sx)</t>
  </si>
  <si>
    <t>Saldo (scala dx)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</si>
</sst>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42" x14ac:knownFonts="1">
    <font>
      <sz val="11"/>
      <color theme="1"/>
      <name val="Cambria"/>
      <family val="2"/>
      <scheme val="minor"/>
    </font>
    <font>
      <sz val="11"/>
      <color theme="1"/>
      <name val="Cambria"/>
      <family val="2"/>
      <scheme val="minor"/>
    </font>
    <font>
      <sz val="12"/>
      <color theme="1"/>
      <name val="Cambria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mbria"/>
      <family val="2"/>
      <scheme val="minor"/>
    </font>
    <font>
      <u/>
      <sz val="11"/>
      <color theme="11"/>
      <name val="Cambria"/>
      <family val="2"/>
      <scheme val="minor"/>
    </font>
    <font>
      <b/>
      <sz val="10"/>
      <name val="Cambria"/>
      <family val="2"/>
      <scheme val="minor"/>
    </font>
    <font>
      <sz val="10"/>
      <color theme="1"/>
      <name val="Cambria"/>
      <family val="1"/>
      <scheme val="minor"/>
    </font>
    <font>
      <b/>
      <sz val="10"/>
      <color theme="1"/>
      <name val="Cambria"/>
      <family val="1"/>
      <scheme val="major"/>
    </font>
    <font>
      <i/>
      <sz val="10"/>
      <color theme="1"/>
      <name val="Cambria"/>
      <family val="1"/>
      <scheme val="minor"/>
    </font>
    <font>
      <sz val="10"/>
      <name val="Cambria"/>
      <family val="1"/>
      <scheme val="minor"/>
    </font>
    <font>
      <sz val="10"/>
      <color theme="1"/>
      <name val="Cambria"/>
      <family val="1"/>
      <scheme val="major"/>
    </font>
    <font>
      <b/>
      <sz val="14"/>
      <color theme="0"/>
      <name val="Cambria"/>
      <family val="1"/>
      <scheme val="major"/>
    </font>
    <font>
      <b/>
      <sz val="10"/>
      <name val="Cambria"/>
      <family val="1"/>
      <scheme val="minor"/>
    </font>
    <font>
      <b/>
      <sz val="10"/>
      <color theme="1"/>
      <name val="Cambria"/>
      <family val="1"/>
      <scheme val="minor"/>
    </font>
    <font>
      <sz val="11"/>
      <name val="Cambria"/>
      <family val="1"/>
      <scheme val="minor"/>
    </font>
    <font>
      <b/>
      <sz val="11"/>
      <color theme="1"/>
      <name val="Cambria"/>
      <family val="1"/>
      <scheme val="minor"/>
    </font>
    <font>
      <b/>
      <u/>
      <sz val="11"/>
      <color theme="1"/>
      <name val="Cambria"/>
      <family val="1"/>
      <scheme val="minor"/>
    </font>
    <font>
      <b/>
      <sz val="10"/>
      <name val="Cambria"/>
      <family val="1"/>
      <scheme val="major"/>
    </font>
    <font>
      <i/>
      <sz val="10"/>
      <name val="Cambria"/>
      <family val="1"/>
      <scheme val="minor"/>
    </font>
    <font>
      <sz val="10"/>
      <name val="Cambria"/>
      <family val="1"/>
      <scheme val="major"/>
    </font>
    <font>
      <b/>
      <sz val="14"/>
      <name val="Cambria"/>
      <family val="2"/>
      <scheme val="major"/>
    </font>
    <font>
      <sz val="10"/>
      <name val="Cambria"/>
      <family val="2"/>
      <scheme val="minor"/>
    </font>
    <font>
      <i/>
      <sz val="10"/>
      <name val="Cambria"/>
      <family val="2"/>
      <scheme val="minor"/>
    </font>
    <font>
      <b/>
      <sz val="14"/>
      <color theme="0"/>
      <name val="Cambria"/>
      <family val="2"/>
      <scheme val="major"/>
    </font>
    <font>
      <i/>
      <sz val="11"/>
      <color theme="1"/>
      <name val="Cambria"/>
      <family val="1"/>
      <scheme val="minor"/>
    </font>
    <font>
      <sz val="10"/>
      <color theme="0"/>
      <name val="Cambria"/>
      <family val="1"/>
      <scheme val="minor"/>
    </font>
    <font>
      <b/>
      <sz val="18"/>
      <color theme="0"/>
      <name val="Cambria"/>
      <family val="1"/>
      <scheme val="minor"/>
    </font>
    <font>
      <b/>
      <sz val="11"/>
      <color theme="1"/>
      <name val="Cambria"/>
      <family val="2"/>
      <scheme val="minor"/>
    </font>
    <font>
      <b/>
      <sz val="18"/>
      <name val="Cambria"/>
      <family val="1"/>
      <scheme val="minor"/>
    </font>
    <font>
      <sz val="11"/>
      <color theme="4"/>
      <name val="Cambria"/>
      <family val="1"/>
      <scheme val="minor"/>
    </font>
    <font>
      <b/>
      <sz val="11"/>
      <name val="Cambria"/>
      <family val="1"/>
      <scheme val="minor"/>
    </font>
    <font>
      <sz val="11"/>
      <color theme="1"/>
      <name val="Cambria"/>
      <family val="1"/>
      <scheme val="minor"/>
    </font>
    <font>
      <b/>
      <sz val="14"/>
      <color theme="0"/>
      <name val="Times New Roman"/>
      <family val="1"/>
    </font>
    <font>
      <b/>
      <sz val="14"/>
      <name val="Cambria"/>
      <family val="1"/>
      <scheme val="major"/>
    </font>
    <font>
      <b/>
      <sz val="10"/>
      <color theme="0"/>
      <name val="Cambria"/>
      <family val="1"/>
      <scheme val="minor"/>
    </font>
    <font>
      <b/>
      <u/>
      <sz val="10"/>
      <color theme="0"/>
      <name val="Cambria"/>
      <family val="1"/>
      <scheme val="minor"/>
    </font>
    <font>
      <sz val="11"/>
      <color theme="0"/>
      <name val="Cambria"/>
      <family val="1"/>
      <scheme val="minor"/>
    </font>
    <font>
      <b/>
      <sz val="11"/>
      <color theme="0"/>
      <name val="Cambria"/>
      <family val="1"/>
      <scheme val="minor"/>
    </font>
    <font>
      <sz val="10"/>
      <color rgb="FFFF0000"/>
      <name val="Cambria"/>
      <family val="1"/>
      <scheme val="minor"/>
    </font>
    <font>
      <sz val="11"/>
      <color rgb="FFFF0000"/>
      <name val="Cambria"/>
      <family val="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14949"/>
        <bgColor indexed="64"/>
      </patternFill>
    </fill>
    <fill>
      <patternFill patternType="solid">
        <fgColor rgb="FFC8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5A226"/>
        <bgColor indexed="64"/>
      </patternFill>
    </fill>
    <fill>
      <patternFill patternType="solid">
        <fgColor rgb="FF2A801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7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0">
    <xf numFmtId="0" fontId="0" fillId="0" borderId="0" xfId="0"/>
    <xf numFmtId="0" fontId="8" fillId="2" borderId="0" xfId="0" applyFont="1" applyFill="1" applyAlignment="1">
      <alignment vertical="center"/>
    </xf>
    <xf numFmtId="0" fontId="8" fillId="2" borderId="4" xfId="0" applyFont="1" applyFill="1" applyBorder="1" applyAlignment="1">
      <alignment vertical="center"/>
    </xf>
    <xf numFmtId="3" fontId="11" fillId="2" borderId="0" xfId="0" applyNumberFormat="1" applyFont="1" applyFill="1" applyAlignment="1">
      <alignment vertical="center"/>
    </xf>
    <xf numFmtId="9" fontId="11" fillId="2" borderId="0" xfId="1" applyNumberFormat="1" applyFont="1" applyFill="1" applyAlignment="1">
      <alignment vertical="center"/>
    </xf>
    <xf numFmtId="164" fontId="11" fillId="2" borderId="0" xfId="1" applyNumberFormat="1" applyFont="1" applyFill="1" applyAlignment="1">
      <alignment vertical="center"/>
    </xf>
    <xf numFmtId="9" fontId="11" fillId="2" borderId="5" xfId="1" applyNumberFormat="1" applyFont="1" applyFill="1" applyBorder="1" applyAlignment="1">
      <alignment vertical="center"/>
    </xf>
    <xf numFmtId="164" fontId="11" fillId="2" borderId="5" xfId="1" applyNumberFormat="1" applyFont="1" applyFill="1" applyBorder="1" applyAlignment="1">
      <alignment vertical="center"/>
    </xf>
    <xf numFmtId="3" fontId="14" fillId="2" borderId="0" xfId="0" applyNumberFormat="1" applyFont="1" applyFill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/>
    <xf numFmtId="0" fontId="8" fillId="2" borderId="0" xfId="0" applyFont="1" applyFill="1"/>
    <xf numFmtId="3" fontId="14" fillId="2" borderId="0" xfId="0" applyNumberFormat="1" applyFont="1" applyFill="1" applyBorder="1" applyAlignment="1">
      <alignment vertical="center"/>
    </xf>
    <xf numFmtId="164" fontId="11" fillId="2" borderId="0" xfId="1" applyNumberFormat="1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left" vertical="top"/>
    </xf>
    <xf numFmtId="0" fontId="1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17" fillId="2" borderId="12" xfId="0" applyFont="1" applyFill="1" applyBorder="1" applyAlignment="1">
      <alignment horizontal="left" vertical="center" indent="1"/>
    </xf>
    <xf numFmtId="0" fontId="18" fillId="2" borderId="12" xfId="0" applyFont="1" applyFill="1" applyBorder="1" applyAlignment="1">
      <alignment horizontal="left" vertical="center" indent="1"/>
    </xf>
    <xf numFmtId="0" fontId="12" fillId="2" borderId="5" xfId="0" applyFont="1" applyFill="1" applyBorder="1" applyAlignment="1">
      <alignment vertical="center"/>
    </xf>
    <xf numFmtId="0" fontId="12" fillId="2" borderId="0" xfId="0" applyFont="1" applyFill="1"/>
    <xf numFmtId="3" fontId="11" fillId="2" borderId="5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8" applyFont="1" applyFill="1" applyAlignment="1">
      <alignment vertical="center"/>
    </xf>
    <xf numFmtId="0" fontId="11" fillId="2" borderId="0" xfId="0" applyFont="1" applyFill="1" applyAlignment="1">
      <alignment vertical="top"/>
    </xf>
    <xf numFmtId="0" fontId="19" fillId="2" borderId="0" xfId="8" applyFont="1" applyFill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vertical="center"/>
    </xf>
    <xf numFmtId="0" fontId="19" fillId="2" borderId="4" xfId="0" applyFont="1" applyFill="1" applyBorder="1" applyAlignment="1">
      <alignment horizontal="right" vertical="center" wrapText="1"/>
    </xf>
    <xf numFmtId="0" fontId="20" fillId="2" borderId="4" xfId="0" applyFont="1" applyFill="1" applyBorder="1" applyAlignment="1">
      <alignment horizontal="right" vertical="center" wrapText="1"/>
    </xf>
    <xf numFmtId="0" fontId="21" fillId="2" borderId="6" xfId="0" applyFont="1" applyFill="1" applyBorder="1" applyAlignment="1"/>
    <xf numFmtId="0" fontId="11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4" fillId="2" borderId="4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vertical="center"/>
    </xf>
    <xf numFmtId="164" fontId="14" fillId="2" borderId="5" xfId="1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164" fontId="14" fillId="2" borderId="0" xfId="1" applyNumberFormat="1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8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0" xfId="0" applyFont="1" applyFill="1" applyBorder="1" applyAlignment="1">
      <alignment vertical="center"/>
    </xf>
    <xf numFmtId="1" fontId="7" fillId="2" borderId="0" xfId="0" applyNumberFormat="1" applyFont="1" applyFill="1" applyAlignment="1">
      <alignment vertical="top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right" vertical="center"/>
    </xf>
    <xf numFmtId="0" fontId="24" fillId="2" borderId="6" xfId="0" applyFont="1" applyFill="1" applyBorder="1" applyAlignment="1">
      <alignment horizontal="left" vertical="center"/>
    </xf>
    <xf numFmtId="2" fontId="23" fillId="2" borderId="0" xfId="0" applyNumberFormat="1" applyFont="1" applyFill="1" applyAlignment="1">
      <alignment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3" fontId="23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2" fontId="23" fillId="2" borderId="5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26" fillId="2" borderId="12" xfId="0" applyFont="1" applyFill="1" applyBorder="1" applyAlignment="1">
      <alignment horizontal="left" vertical="center" indent="1"/>
    </xf>
    <xf numFmtId="0" fontId="10" fillId="2" borderId="13" xfId="0" applyFont="1" applyFill="1" applyBorder="1" applyAlignment="1">
      <alignment horizontal="right" vertical="center" indent="1"/>
    </xf>
    <xf numFmtId="0" fontId="15" fillId="2" borderId="5" xfId="8" applyFont="1" applyFill="1" applyBorder="1" applyAlignment="1">
      <alignment vertical="top"/>
    </xf>
    <xf numFmtId="0" fontId="15" fillId="2" borderId="0" xfId="8" applyFont="1" applyFill="1" applyBorder="1" applyAlignment="1">
      <alignment vertical="top"/>
    </xf>
    <xf numFmtId="164" fontId="11" fillId="2" borderId="5" xfId="1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/>
    <xf numFmtId="0" fontId="27" fillId="2" borderId="0" xfId="0" applyFont="1" applyFill="1" applyBorder="1" applyAlignment="1">
      <alignment vertical="top"/>
    </xf>
    <xf numFmtId="0" fontId="27" fillId="2" borderId="0" xfId="0" applyFont="1" applyFill="1" applyAlignment="1">
      <alignment vertical="top"/>
    </xf>
    <xf numFmtId="0" fontId="27" fillId="2" borderId="0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left" vertical="center"/>
    </xf>
    <xf numFmtId="3" fontId="27" fillId="2" borderId="0" xfId="0" applyNumberFormat="1" applyFont="1" applyFill="1" applyBorder="1" applyAlignment="1">
      <alignment vertical="center"/>
    </xf>
    <xf numFmtId="3" fontId="27" fillId="2" borderId="0" xfId="0" applyNumberFormat="1" applyFont="1" applyFill="1" applyAlignment="1">
      <alignment vertical="center"/>
    </xf>
    <xf numFmtId="0" fontId="23" fillId="4" borderId="8" xfId="0" applyFont="1" applyFill="1" applyBorder="1" applyAlignment="1">
      <alignment vertical="center"/>
    </xf>
    <xf numFmtId="0" fontId="23" fillId="5" borderId="8" xfId="0" applyFont="1" applyFill="1" applyBorder="1" applyAlignment="1">
      <alignment vertical="center"/>
    </xf>
    <xf numFmtId="0" fontId="23" fillId="6" borderId="2" xfId="0" applyFont="1" applyFill="1" applyBorder="1" applyAlignment="1">
      <alignment vertical="center"/>
    </xf>
    <xf numFmtId="0" fontId="23" fillId="7" borderId="8" xfId="0" applyFont="1" applyFill="1" applyBorder="1" applyAlignment="1">
      <alignment vertical="center"/>
    </xf>
    <xf numFmtId="0" fontId="23" fillId="8" borderId="8" xfId="0" applyFont="1" applyFill="1" applyBorder="1" applyAlignment="1">
      <alignment vertical="center"/>
    </xf>
    <xf numFmtId="164" fontId="8" fillId="2" borderId="0" xfId="1" applyNumberFormat="1" applyFont="1" applyFill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9" fillId="2" borderId="0" xfId="8" applyFont="1" applyFill="1" applyAlignment="1">
      <alignment vertical="top"/>
    </xf>
    <xf numFmtId="3" fontId="15" fillId="2" borderId="5" xfId="0" applyNumberFormat="1" applyFont="1" applyFill="1" applyBorder="1" applyAlignment="1">
      <alignment vertical="center"/>
    </xf>
    <xf numFmtId="164" fontId="15" fillId="2" borderId="5" xfId="1" applyNumberFormat="1" applyFont="1" applyFill="1" applyBorder="1" applyAlignment="1">
      <alignment vertical="center"/>
    </xf>
    <xf numFmtId="164" fontId="15" fillId="2" borderId="0" xfId="1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164" fontId="8" fillId="2" borderId="0" xfId="1" applyNumberFormat="1" applyFont="1" applyFill="1"/>
    <xf numFmtId="0" fontId="16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1" fillId="2" borderId="9" xfId="0" applyFont="1" applyFill="1" applyBorder="1" applyAlignment="1">
      <alignment horizontal="left" vertical="center" indent="1"/>
    </xf>
    <xf numFmtId="0" fontId="16" fillId="2" borderId="10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0" fontId="32" fillId="2" borderId="12" xfId="0" applyFont="1" applyFill="1" applyBorder="1" applyAlignment="1">
      <alignment horizontal="left" vertical="center" indent="1"/>
    </xf>
    <xf numFmtId="0" fontId="16" fillId="2" borderId="13" xfId="0" applyFont="1" applyFill="1" applyBorder="1" applyAlignment="1">
      <alignment vertical="center"/>
    </xf>
    <xf numFmtId="49" fontId="16" fillId="2" borderId="12" xfId="0" applyNumberFormat="1" applyFont="1" applyFill="1" applyBorder="1" applyAlignment="1">
      <alignment horizontal="left" vertical="center" indent="1"/>
    </xf>
    <xf numFmtId="49" fontId="16" fillId="2" borderId="0" xfId="0" applyNumberFormat="1" applyFont="1" applyFill="1" applyAlignment="1">
      <alignment vertical="center"/>
    </xf>
    <xf numFmtId="49" fontId="16" fillId="2" borderId="13" xfId="0" applyNumberFormat="1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3" fontId="16" fillId="2" borderId="0" xfId="0" applyNumberFormat="1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0" fillId="2" borderId="0" xfId="0" applyFill="1"/>
    <xf numFmtId="0" fontId="20" fillId="2" borderId="0" xfId="0" applyFont="1" applyFill="1" applyAlignment="1">
      <alignment horizontal="right" vertical="center" wrapText="1"/>
    </xf>
    <xf numFmtId="0" fontId="11" fillId="2" borderId="5" xfId="0" applyFont="1" applyFill="1" applyBorder="1" applyAlignment="1">
      <alignment vertical="center"/>
    </xf>
    <xf numFmtId="0" fontId="19" fillId="2" borderId="0" xfId="0" applyFont="1" applyFill="1" applyAlignment="1">
      <alignment horizontal="right" vertical="center" wrapText="1"/>
    </xf>
    <xf numFmtId="3" fontId="11" fillId="2" borderId="0" xfId="0" applyNumberFormat="1" applyFont="1" applyFill="1" applyAlignment="1">
      <alignment horizontal="right" vertical="center"/>
    </xf>
    <xf numFmtId="164" fontId="11" fillId="2" borderId="0" xfId="1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vertical="center"/>
    </xf>
    <xf numFmtId="0" fontId="29" fillId="2" borderId="4" xfId="0" applyFont="1" applyFill="1" applyBorder="1" applyAlignment="1">
      <alignment vertical="center"/>
    </xf>
    <xf numFmtId="3" fontId="0" fillId="2" borderId="0" xfId="0" applyNumberFormat="1" applyFill="1" applyAlignment="1">
      <alignment vertical="center"/>
    </xf>
    <xf numFmtId="0" fontId="14" fillId="2" borderId="0" xfId="0" applyFont="1" applyFill="1" applyAlignment="1">
      <alignment vertical="center"/>
    </xf>
    <xf numFmtId="0" fontId="29" fillId="2" borderId="5" xfId="0" applyFont="1" applyFill="1" applyBorder="1" applyAlignment="1">
      <alignment vertical="center"/>
    </xf>
    <xf numFmtId="3" fontId="29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right" vertical="center" wrapText="1"/>
    </xf>
    <xf numFmtId="3" fontId="15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33" fillId="2" borderId="0" xfId="0" applyFont="1" applyFill="1" applyAlignment="1">
      <alignment vertical="center"/>
    </xf>
    <xf numFmtId="0" fontId="33" fillId="2" borderId="0" xfId="0" applyFont="1" applyFill="1"/>
    <xf numFmtId="0" fontId="15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/>
    <xf numFmtId="0" fontId="35" fillId="2" borderId="0" xfId="0" applyFont="1" applyFill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164" fontId="11" fillId="2" borderId="6" xfId="1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left" vertical="center"/>
    </xf>
    <xf numFmtId="0" fontId="36" fillId="2" borderId="0" xfId="0" applyFont="1" applyFill="1" applyBorder="1" applyAlignment="1">
      <alignment horizontal="center" vertical="center"/>
    </xf>
    <xf numFmtId="2" fontId="27" fillId="2" borderId="0" xfId="0" applyNumberFormat="1" applyFont="1" applyFill="1" applyBorder="1" applyAlignment="1">
      <alignment horizontal="center" vertical="center"/>
    </xf>
    <xf numFmtId="3" fontId="27" fillId="2" borderId="0" xfId="0" applyNumberFormat="1" applyFont="1" applyFill="1" applyBorder="1" applyAlignment="1">
      <alignment horizontal="center" vertical="center"/>
    </xf>
    <xf numFmtId="2" fontId="36" fillId="2" borderId="0" xfId="0" applyNumberFormat="1" applyFont="1" applyFill="1" applyBorder="1" applyAlignment="1">
      <alignment horizontal="center" vertical="center"/>
    </xf>
    <xf numFmtId="3" fontId="36" fillId="2" borderId="0" xfId="0" applyNumberFormat="1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vertical="center"/>
    </xf>
    <xf numFmtId="0" fontId="36" fillId="2" borderId="0" xfId="0" applyFont="1" applyFill="1" applyBorder="1" applyAlignment="1">
      <alignment horizontal="right" vertical="center"/>
    </xf>
    <xf numFmtId="0" fontId="37" fillId="2" borderId="0" xfId="0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164" fontId="8" fillId="2" borderId="0" xfId="1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right" vertical="center"/>
    </xf>
    <xf numFmtId="0" fontId="27" fillId="2" borderId="0" xfId="0" applyFont="1" applyFill="1" applyBorder="1" applyAlignment="1">
      <alignment horizontal="right" vertical="center"/>
    </xf>
    <xf numFmtId="164" fontId="27" fillId="2" borderId="0" xfId="1" applyNumberFormat="1" applyFont="1" applyFill="1" applyBorder="1" applyAlignment="1">
      <alignment vertical="center"/>
    </xf>
    <xf numFmtId="0" fontId="38" fillId="2" borderId="0" xfId="0" applyFont="1" applyFill="1" applyBorder="1" applyAlignment="1">
      <alignment vertical="center"/>
    </xf>
    <xf numFmtId="0" fontId="38" fillId="2" borderId="0" xfId="0" applyFont="1" applyFill="1" applyBorder="1"/>
    <xf numFmtId="0" fontId="39" fillId="2" borderId="0" xfId="0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vertical="center"/>
    </xf>
    <xf numFmtId="3" fontId="39" fillId="2" borderId="0" xfId="0" applyNumberFormat="1" applyFont="1" applyFill="1" applyBorder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2" borderId="0" xfId="0" applyFont="1" applyFill="1"/>
    <xf numFmtId="10" fontId="11" fillId="2" borderId="0" xfId="1" applyNumberFormat="1" applyFont="1" applyFill="1" applyBorder="1" applyAlignment="1">
      <alignment horizontal="right" vertical="center"/>
    </xf>
    <xf numFmtId="165" fontId="8" fillId="2" borderId="0" xfId="1" applyNumberFormat="1" applyFont="1" applyFill="1" applyBorder="1" applyAlignment="1">
      <alignment horizontal="right" vertical="center"/>
    </xf>
    <xf numFmtId="10" fontId="11" fillId="2" borderId="5" xfId="1" applyNumberFormat="1" applyFont="1" applyFill="1" applyBorder="1" applyAlignment="1">
      <alignment horizontal="right" vertical="center"/>
    </xf>
    <xf numFmtId="0" fontId="28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9" fillId="2" borderId="6" xfId="8" applyFont="1" applyFill="1" applyBorder="1" applyAlignment="1">
      <alignment horizontal="center" vertical="center" wrapText="1"/>
    </xf>
    <xf numFmtId="0" fontId="19" fillId="2" borderId="6" xfId="8" applyFont="1" applyFill="1" applyBorder="1" applyAlignment="1">
      <alignment horizontal="center" vertical="center"/>
    </xf>
    <xf numFmtId="0" fontId="19" fillId="2" borderId="5" xfId="8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41" fillId="2" borderId="0" xfId="0" applyFont="1" applyFill="1"/>
  </cellXfs>
  <cellStyles count="74"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Normale" xfId="0" builtinId="0"/>
    <cellStyle name="Normale 2" xfId="4" xr:uid="{00000000-0005-0000-0000-000041000000}"/>
    <cellStyle name="Normale 2 2" xfId="9" xr:uid="{00000000-0005-0000-0000-000042000000}"/>
    <cellStyle name="Normale 3" xfId="5" xr:uid="{00000000-0005-0000-0000-000043000000}"/>
    <cellStyle name="Normale 4" xfId="7" xr:uid="{00000000-0005-0000-0000-000044000000}"/>
    <cellStyle name="Normale 5" xfId="2" xr:uid="{00000000-0005-0000-0000-000045000000}"/>
    <cellStyle name="Normale 6" xfId="8" xr:uid="{00000000-0005-0000-0000-000046000000}"/>
    <cellStyle name="Percentuale" xfId="1" builtinId="5"/>
    <cellStyle name="Percentuale 2" xfId="6" xr:uid="{00000000-0005-0000-0000-000048000000}"/>
    <cellStyle name="Percentuale 3" xfId="3" xr:uid="{00000000-0005-0000-0000-000049000000}"/>
  </cellStyles>
  <dxfs count="0"/>
  <tableStyles count="0" defaultTableStyle="TableStyleMedium9" defaultPivotStyle="PivotStyleLight16"/>
  <colors>
    <mruColors>
      <color rgb="FF35A226"/>
      <color rgb="FF2A801E"/>
      <color rgb="FF27761C"/>
      <color rgb="FF3FC12D"/>
      <color rgb="FF3AB42A"/>
      <color rgb="FF197204"/>
      <color rgb="FF529DC2"/>
      <color rgb="FF87E044"/>
      <color rgb="FF599E26"/>
      <color rgb="FFEC12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'1. Servizio turistico'!$V$10</c:f>
              <c:strCache>
                <c:ptCount val="1"/>
                <c:pt idx="0">
                  <c:v>Provincia di Varese</c:v>
                </c:pt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AB-4DAE-8F42-27F8660FC90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AB-4DAE-8F42-27F8660FC90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AB-4DAE-8F42-27F8660FC902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AB-4DAE-8F42-27F8660FC902}"/>
              </c:ext>
            </c:extLst>
          </c:dPt>
          <c:dLbls>
            <c:dLbl>
              <c:idx val="0"/>
              <c:layout>
                <c:manualLayout>
                  <c:x val="-2.5183782878204053E-2"/>
                  <c:y val="0.121489086016146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473758865248222"/>
                      <c:h val="0.194936708860759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BAB-4DAE-8F42-27F8660FC902}"/>
                </c:ext>
              </c:extLst>
            </c:dLbl>
            <c:dLbl>
              <c:idx val="1"/>
              <c:layout>
                <c:manualLayout>
                  <c:x val="-7.7857820963869138E-3"/>
                  <c:y val="-9.67458169291338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AB-4DAE-8F42-27F8660FC902}"/>
                </c:ext>
              </c:extLst>
            </c:dLbl>
            <c:dLbl>
              <c:idx val="2"/>
              <c:layout>
                <c:manualLayout>
                  <c:x val="-5.4797341821633996E-2"/>
                  <c:y val="-5.17534358838056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954621097894681"/>
                      <c:h val="0.194936708860759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BAB-4DAE-8F42-27F8660FC902}"/>
                </c:ext>
              </c:extLst>
            </c:dLbl>
            <c:dLbl>
              <c:idx val="3"/>
              <c:layout>
                <c:manualLayout>
                  <c:x val="3.4075277824314514E-2"/>
                  <c:y val="3.86861136028882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513486346121624"/>
                      <c:h val="0.23122362869198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BAB-4DAE-8F42-27F8660FC90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 Servizio turistico'!$W$9:$Z$9</c:f>
              <c:strCache>
                <c:ptCount val="4"/>
                <c:pt idx="0">
                  <c:v>Strutture ricettive</c:v>
                </c:pt>
                <c:pt idx="1">
                  <c:v>Ristorazione</c:v>
                </c:pt>
                <c:pt idx="2">
                  <c:v>Agenzie di viaggi</c:v>
                </c:pt>
                <c:pt idx="3">
                  <c:v>Convegni e fiere</c:v>
                </c:pt>
              </c:strCache>
            </c:strRef>
          </c:cat>
          <c:val>
            <c:numRef>
              <c:f>'1. Servizio turistico'!$W$10:$Z$10</c:f>
              <c:numCache>
                <c:formatCode>#,##0</c:formatCode>
                <c:ptCount val="4"/>
                <c:pt idx="0">
                  <c:v>363</c:v>
                </c:pt>
                <c:pt idx="1">
                  <c:v>5331</c:v>
                </c:pt>
                <c:pt idx="2">
                  <c:v>231</c:v>
                </c:pt>
                <c:pt idx="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AB-4DAE-8F42-27F8660FC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7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Servizio Turistico'!$B$40</c:f>
              <c:strCache>
                <c:ptCount val="1"/>
                <c:pt idx="0">
                  <c:v>Strutture ricettive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Servizio Turistico'!$C$39:$G$39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Servizio Turistico'!$C$40:$G$40</c:f>
              <c:numCache>
                <c:formatCode>#,##0</c:formatCode>
                <c:ptCount val="5"/>
                <c:pt idx="0">
                  <c:v>100</c:v>
                </c:pt>
                <c:pt idx="1">
                  <c:v>103.7037037037037</c:v>
                </c:pt>
                <c:pt idx="2">
                  <c:v>98.557633541131892</c:v>
                </c:pt>
                <c:pt idx="3">
                  <c:v>19.814203642586481</c:v>
                </c:pt>
                <c:pt idx="4">
                  <c:v>16.905023835716907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82D-4F12-8679-4885FFC6755F}"/>
            </c:ext>
          </c:extLst>
        </c:ser>
        <c:ser>
          <c:idx val="1"/>
          <c:order val="1"/>
          <c:tx>
            <c:strRef>
              <c:f>'2. Servizio Turistico'!$B$41</c:f>
              <c:strCache>
                <c:ptCount val="1"/>
                <c:pt idx="0">
                  <c:v>Ristorazione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Servizio Turistico'!$C$39:$G$39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Servizio Turistico'!$C$41:$G$41</c:f>
              <c:numCache>
                <c:formatCode>#,##0</c:formatCode>
                <c:ptCount val="5"/>
                <c:pt idx="0">
                  <c:v>100</c:v>
                </c:pt>
                <c:pt idx="1">
                  <c:v>102.94679939349992</c:v>
                </c:pt>
                <c:pt idx="2">
                  <c:v>108.91950688905003</c:v>
                </c:pt>
                <c:pt idx="3">
                  <c:v>62.21899927483684</c:v>
                </c:pt>
                <c:pt idx="4">
                  <c:v>80.723844683235541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82D-4F12-8679-4885FFC6755F}"/>
            </c:ext>
          </c:extLst>
        </c:ser>
        <c:ser>
          <c:idx val="2"/>
          <c:order val="2"/>
          <c:tx>
            <c:strRef>
              <c:f>'2. Servizio Turistico'!$B$42</c:f>
              <c:strCache>
                <c:ptCount val="1"/>
                <c:pt idx="0">
                  <c:v>Agenzie di viaggi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Servizio Turistico'!$C$39:$G$39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Servizio Turistico'!$C$42:$G$42</c:f>
              <c:numCache>
                <c:formatCode>#,##0</c:formatCode>
                <c:ptCount val="5"/>
                <c:pt idx="0">
                  <c:v>100</c:v>
                </c:pt>
                <c:pt idx="1">
                  <c:v>145.45454545454547</c:v>
                </c:pt>
                <c:pt idx="2">
                  <c:v>244.15584415584414</c:v>
                </c:pt>
                <c:pt idx="3">
                  <c:v>45.454545454545453</c:v>
                </c:pt>
                <c:pt idx="4">
                  <c:v>100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82D-4F12-8679-4885FFC6755F}"/>
            </c:ext>
          </c:extLst>
        </c:ser>
        <c:ser>
          <c:idx val="3"/>
          <c:order val="3"/>
          <c:tx>
            <c:strRef>
              <c:f>'2. Servizio Turistico'!$B$43</c:f>
              <c:strCache>
                <c:ptCount val="1"/>
                <c:pt idx="0">
                  <c:v>Convegni e fiere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 Servizio Turistico'!$C$39:$G$39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Servizio Turistico'!$C$43:$G$43</c:f>
              <c:numCache>
                <c:formatCode>#,##0</c:formatCode>
                <c:ptCount val="5"/>
                <c:pt idx="0">
                  <c:v>100</c:v>
                </c:pt>
                <c:pt idx="1">
                  <c:v>281.25</c:v>
                </c:pt>
                <c:pt idx="2">
                  <c:v>518.75</c:v>
                </c:pt>
                <c:pt idx="3">
                  <c:v>181.25</c:v>
                </c:pt>
                <c:pt idx="4">
                  <c:v>77.083333333333343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82D-4F12-8679-4885FFC67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Servizio Turistico'!$B$58</c:f>
              <c:strCache>
                <c:ptCount val="1"/>
                <c:pt idx="0">
                  <c:v>Strutture ricettive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Servizio Turistico'!$C$57:$G$57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Servizio Turistico'!$C$58:$G$58</c:f>
              <c:numCache>
                <c:formatCode>#,##0</c:formatCode>
                <c:ptCount val="5"/>
                <c:pt idx="0">
                  <c:v>100</c:v>
                </c:pt>
                <c:pt idx="1">
                  <c:v>104.88712160082095</c:v>
                </c:pt>
                <c:pt idx="2">
                  <c:v>101.07747562852745</c:v>
                </c:pt>
                <c:pt idx="3">
                  <c:v>20.177013853258082</c:v>
                </c:pt>
                <c:pt idx="4">
                  <c:v>15.110312981015905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077-4D5E-BC80-E0DBB298DF02}"/>
            </c:ext>
          </c:extLst>
        </c:ser>
        <c:ser>
          <c:idx val="1"/>
          <c:order val="1"/>
          <c:tx>
            <c:strRef>
              <c:f>'2. Servizio Turistico'!$B$59</c:f>
              <c:strCache>
                <c:ptCount val="1"/>
                <c:pt idx="0">
                  <c:v>Ristorazione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Servizio Turistico'!$C$57:$G$57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Servizio Turistico'!$C$59:$G$59</c:f>
              <c:numCache>
                <c:formatCode>#,##0</c:formatCode>
                <c:ptCount val="5"/>
                <c:pt idx="0">
                  <c:v>100</c:v>
                </c:pt>
                <c:pt idx="1">
                  <c:v>110.41430192962542</c:v>
                </c:pt>
                <c:pt idx="2">
                  <c:v>114.41543700340522</c:v>
                </c:pt>
                <c:pt idx="3">
                  <c:v>74.03518728717367</c:v>
                </c:pt>
                <c:pt idx="4">
                  <c:v>78.622777147181239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077-4D5E-BC80-E0DBB298DF02}"/>
            </c:ext>
          </c:extLst>
        </c:ser>
        <c:ser>
          <c:idx val="2"/>
          <c:order val="2"/>
          <c:tx>
            <c:strRef>
              <c:f>'2. Servizio Turistico'!$B$60</c:f>
              <c:strCache>
                <c:ptCount val="1"/>
                <c:pt idx="0">
                  <c:v>Agenzie di viaggi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Servizio Turistico'!$C$57:$G$57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Servizio Turistico'!$C$60:$G$60</c:f>
              <c:numCache>
                <c:formatCode>#,##0</c:formatCode>
                <c:ptCount val="5"/>
                <c:pt idx="0">
                  <c:v>100</c:v>
                </c:pt>
                <c:pt idx="1">
                  <c:v>106.5934065934066</c:v>
                </c:pt>
                <c:pt idx="2">
                  <c:v>174.72527472527472</c:v>
                </c:pt>
                <c:pt idx="3">
                  <c:v>89.010989010989007</c:v>
                </c:pt>
                <c:pt idx="4">
                  <c:v>104.39560439560441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077-4D5E-BC80-E0DBB298DF02}"/>
            </c:ext>
          </c:extLst>
        </c:ser>
        <c:ser>
          <c:idx val="3"/>
          <c:order val="3"/>
          <c:tx>
            <c:strRef>
              <c:f>'2. Servizio Turistico'!$B$61</c:f>
              <c:strCache>
                <c:ptCount val="1"/>
                <c:pt idx="0">
                  <c:v>Convegni e fiere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 Servizio Turistico'!$C$57:$G$57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Servizio Turistico'!$C$61:$G$61</c:f>
              <c:numCache>
                <c:formatCode>#,##0</c:formatCode>
                <c:ptCount val="5"/>
                <c:pt idx="0">
                  <c:v>100</c:v>
                </c:pt>
                <c:pt idx="1">
                  <c:v>366.66666666666663</c:v>
                </c:pt>
                <c:pt idx="2">
                  <c:v>813.33333333333326</c:v>
                </c:pt>
                <c:pt idx="3">
                  <c:v>270</c:v>
                </c:pt>
                <c:pt idx="4">
                  <c:v>70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077-4D5E-BC80-E0DBB298D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1"/>
                </a:solidFill>
              </a:rPr>
              <a:t>FLUSSI OCCUPAZIONALI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'2. Servizio Turistico'!$V$12:$W$12</c:f>
              <c:strCache>
                <c:ptCount val="2"/>
                <c:pt idx="1">
                  <c:v>Saldo (scala dx)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Servizio Turistico'!$X$9:$AB$9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Servizio Turistico'!$X$12:$AB$12</c:f>
              <c:numCache>
                <c:formatCode>#,##0</c:formatCode>
                <c:ptCount val="5"/>
                <c:pt idx="0">
                  <c:v>4986</c:v>
                </c:pt>
                <c:pt idx="1">
                  <c:v>4290</c:v>
                </c:pt>
                <c:pt idx="2">
                  <c:v>4643</c:v>
                </c:pt>
                <c:pt idx="3">
                  <c:v>1619</c:v>
                </c:pt>
                <c:pt idx="4">
                  <c:v>4136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1-4685-BF04-F19F56991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977992"/>
        <c:axId val="486963888"/>
      </c:barChart>
      <c:lineChart>
        <c:grouping val="standard"/>
        <c:varyColors val="0"/>
        <c:ser>
          <c:idx val="0"/>
          <c:order val="0"/>
          <c:tx>
            <c:strRef>
              <c:f>'2. Servizio Turistico'!$V$10:$W$10</c:f>
              <c:strCache>
                <c:ptCount val="2"/>
                <c:pt idx="1">
                  <c:v>Avviamenti (scala sx)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Servizio Turistico'!$X$9:$AB$9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Servizio Turistico'!$X$10:$AB$10</c:f>
              <c:numCache>
                <c:formatCode>#,##0</c:formatCode>
                <c:ptCount val="5"/>
                <c:pt idx="0">
                  <c:v>23475</c:v>
                </c:pt>
                <c:pt idx="1">
                  <c:v>24347</c:v>
                </c:pt>
                <c:pt idx="2">
                  <c:v>25022</c:v>
                </c:pt>
                <c:pt idx="3">
                  <c:v>11181</c:v>
                </c:pt>
                <c:pt idx="4">
                  <c:v>13742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291-4685-BF04-F19F56991340}"/>
            </c:ext>
          </c:extLst>
        </c:ser>
        <c:ser>
          <c:idx val="1"/>
          <c:order val="1"/>
          <c:tx>
            <c:strRef>
              <c:f>'2. Servizio Turistico'!$V$11:$W$11</c:f>
              <c:strCache>
                <c:ptCount val="2"/>
                <c:pt idx="1">
                  <c:v>Cessazioni (scala sx)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Servizio Turistico'!$X$9:$AB$9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Servizio Turistico'!$X$11:$AB$11</c:f>
              <c:numCache>
                <c:formatCode>#,##0</c:formatCode>
                <c:ptCount val="5"/>
                <c:pt idx="0">
                  <c:v>18489</c:v>
                </c:pt>
                <c:pt idx="1">
                  <c:v>20057</c:v>
                </c:pt>
                <c:pt idx="2">
                  <c:v>20379</c:v>
                </c:pt>
                <c:pt idx="3">
                  <c:v>9562</c:v>
                </c:pt>
                <c:pt idx="4">
                  <c:v>9606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291-4685-BF04-F19F56991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148024"/>
        <c:axId val="626154256"/>
      </c:lineChart>
      <c:catAx>
        <c:axId val="62614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6154256"/>
        <c:crosses val="autoZero"/>
        <c:auto val="1"/>
        <c:lblAlgn val="ctr"/>
        <c:lblOffset val="100"/>
        <c:noMultiLvlLbl val="0"/>
      </c:catAx>
      <c:valAx>
        <c:axId val="62615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6148024"/>
        <c:crosses val="autoZero"/>
        <c:crossBetween val="between"/>
      </c:valAx>
      <c:valAx>
        <c:axId val="486963888"/>
        <c:scaling>
          <c:orientation val="minMax"/>
          <c:max val="12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6977992"/>
        <c:crosses val="max"/>
        <c:crossBetween val="between"/>
        <c:majorUnit val="2000"/>
      </c:valAx>
      <c:catAx>
        <c:axId val="486977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696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Servizio Turistico'!$C$66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Servizio Turistico'!$B$67:$B$70</c:f>
              <c:strCache>
                <c:ptCount val="4"/>
                <c:pt idx="0">
                  <c:v>Strutture ricettive</c:v>
                </c:pt>
                <c:pt idx="1">
                  <c:v>Ristorazione</c:v>
                </c:pt>
                <c:pt idx="2">
                  <c:v>Agenzie di viaggi</c:v>
                </c:pt>
                <c:pt idx="3">
                  <c:v>Convegni e fiere</c:v>
                </c:pt>
              </c:strCache>
            </c:strRef>
          </c:cat>
          <c:val>
            <c:numRef>
              <c:f>'2. Servizio Turistico'!$C$67:$C$70</c:f>
              <c:numCache>
                <c:formatCode>#,##0</c:formatCode>
                <c:ptCount val="4"/>
                <c:pt idx="0">
                  <c:v>385</c:v>
                </c:pt>
                <c:pt idx="1">
                  <c:v>4597</c:v>
                </c:pt>
                <c:pt idx="2">
                  <c:v>-14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5-47B9-85B4-552C16FA94E8}"/>
            </c:ext>
          </c:extLst>
        </c:ser>
        <c:ser>
          <c:idx val="1"/>
          <c:order val="1"/>
          <c:tx>
            <c:strRef>
              <c:f>'2. Servizio Turistico'!$D$66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Servizio Turistico'!$B$67:$B$70</c:f>
              <c:strCache>
                <c:ptCount val="4"/>
                <c:pt idx="0">
                  <c:v>Strutture ricettive</c:v>
                </c:pt>
                <c:pt idx="1">
                  <c:v>Ristorazione</c:v>
                </c:pt>
                <c:pt idx="2">
                  <c:v>Agenzie di viaggi</c:v>
                </c:pt>
                <c:pt idx="3">
                  <c:v>Convegni e fiere</c:v>
                </c:pt>
              </c:strCache>
            </c:strRef>
          </c:cat>
          <c:val>
            <c:numRef>
              <c:f>'2. Servizio Turistico'!$D$67:$D$70</c:f>
              <c:numCache>
                <c:formatCode>#,##0</c:formatCode>
                <c:ptCount val="4"/>
                <c:pt idx="0">
                  <c:v>307</c:v>
                </c:pt>
                <c:pt idx="1">
                  <c:v>3943</c:v>
                </c:pt>
                <c:pt idx="2">
                  <c:v>15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B5-47B9-85B4-552C16FA94E8}"/>
            </c:ext>
          </c:extLst>
        </c:ser>
        <c:ser>
          <c:idx val="2"/>
          <c:order val="2"/>
          <c:tx>
            <c:strRef>
              <c:f>'2. Servizio Turistico'!$E$66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Servizio Turistico'!$B$67:$B$70</c:f>
              <c:strCache>
                <c:ptCount val="4"/>
                <c:pt idx="0">
                  <c:v>Strutture ricettive</c:v>
                </c:pt>
                <c:pt idx="1">
                  <c:v>Ristorazione</c:v>
                </c:pt>
                <c:pt idx="2">
                  <c:v>Agenzie di viaggi</c:v>
                </c:pt>
                <c:pt idx="3">
                  <c:v>Convegni e fiere</c:v>
                </c:pt>
              </c:strCache>
            </c:strRef>
          </c:cat>
          <c:val>
            <c:numRef>
              <c:f>'2. Servizio Turistico'!$E$67:$E$70</c:f>
              <c:numCache>
                <c:formatCode>#,##0</c:formatCode>
                <c:ptCount val="4"/>
                <c:pt idx="0">
                  <c:v>183</c:v>
                </c:pt>
                <c:pt idx="1">
                  <c:v>4426</c:v>
                </c:pt>
                <c:pt idx="2">
                  <c:v>29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B5-47B9-85B4-552C16FA94E8}"/>
            </c:ext>
          </c:extLst>
        </c:ser>
        <c:ser>
          <c:idx val="3"/>
          <c:order val="3"/>
          <c:tx>
            <c:strRef>
              <c:f>'2. Servizio Turistico'!$F$66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Servizio Turistico'!$B$67:$B$70</c:f>
              <c:strCache>
                <c:ptCount val="4"/>
                <c:pt idx="0">
                  <c:v>Strutture ricettive</c:v>
                </c:pt>
                <c:pt idx="1">
                  <c:v>Ristorazione</c:v>
                </c:pt>
                <c:pt idx="2">
                  <c:v>Agenzie di viaggi</c:v>
                </c:pt>
                <c:pt idx="3">
                  <c:v>Convegni e fiere</c:v>
                </c:pt>
              </c:strCache>
            </c:strRef>
          </c:cat>
          <c:val>
            <c:numRef>
              <c:f>'2. Servizio Turistico'!$F$67:$F$70</c:f>
              <c:numCache>
                <c:formatCode>#,##0</c:formatCode>
                <c:ptCount val="4"/>
                <c:pt idx="0">
                  <c:v>48</c:v>
                </c:pt>
                <c:pt idx="1">
                  <c:v>1611</c:v>
                </c:pt>
                <c:pt idx="2">
                  <c:v>-46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B5-47B9-85B4-552C16FA94E8}"/>
            </c:ext>
          </c:extLst>
        </c:ser>
        <c:ser>
          <c:idx val="4"/>
          <c:order val="4"/>
          <c:tx>
            <c:strRef>
              <c:f>'2. Servizio Turistico'!$G$66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Servizio Turistico'!$B$67:$B$70</c:f>
              <c:strCache>
                <c:ptCount val="4"/>
                <c:pt idx="0">
                  <c:v>Strutture ricettive</c:v>
                </c:pt>
                <c:pt idx="1">
                  <c:v>Ristorazione</c:v>
                </c:pt>
                <c:pt idx="2">
                  <c:v>Agenzie di viaggi</c:v>
                </c:pt>
                <c:pt idx="3">
                  <c:v>Convegni e fiere</c:v>
                </c:pt>
              </c:strCache>
            </c:strRef>
          </c:cat>
          <c:val>
            <c:numRef>
              <c:f>'2. Servizio Turistico'!$G$67:$G$70</c:f>
              <c:numCache>
                <c:formatCode>#,##0</c:formatCode>
                <c:ptCount val="4"/>
                <c:pt idx="0">
                  <c:v>205</c:v>
                </c:pt>
                <c:pt idx="1">
                  <c:v>3933</c:v>
                </c:pt>
                <c:pt idx="2">
                  <c:v>-18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B5-47B9-85B4-552C16FA9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5314912"/>
        <c:axId val="595306056"/>
      </c:barChart>
      <c:catAx>
        <c:axId val="59531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5306056"/>
        <c:crosses val="autoZero"/>
        <c:auto val="1"/>
        <c:lblAlgn val="ctr"/>
        <c:lblOffset val="100"/>
        <c:noMultiLvlLbl val="0"/>
      </c:catAx>
      <c:valAx>
        <c:axId val="595306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531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6308175763743816"/>
          <c:y val="0.33947470107903183"/>
          <c:w val="0.26703394218579818"/>
          <c:h val="0.545194298629337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B11-442C-9451-C0A895BF3D8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11-442C-9451-C0A895BF3D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B11-442C-9451-C0A895BF3D8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11-442C-9451-C0A895BF3D89}"/>
              </c:ext>
            </c:extLst>
          </c:dPt>
          <c:dLbls>
            <c:dLbl>
              <c:idx val="0"/>
              <c:layout>
                <c:manualLayout>
                  <c:x val="-1.1086828432160262E-2"/>
                  <c:y val="5.737693093706798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386612387737246"/>
                      <c:h val="0.209160305343511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B11-442C-9451-C0A895BF3D89}"/>
                </c:ext>
              </c:extLst>
            </c:dLbl>
            <c:dLbl>
              <c:idx val="1"/>
              <c:layout>
                <c:manualLayout>
                  <c:x val="-8.4366775581623726E-2"/>
                  <c:y val="-0.15571597443449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11-442C-9451-C0A895BF3D89}"/>
                </c:ext>
              </c:extLst>
            </c:dLbl>
            <c:dLbl>
              <c:idx val="2"/>
              <c:layout>
                <c:manualLayout>
                  <c:x val="7.0075169175281664E-3"/>
                  <c:y val="-3.8037707118671236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726766297070008"/>
                      <c:h val="0.193893129770992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B11-442C-9451-C0A895BF3D89}"/>
                </c:ext>
              </c:extLst>
            </c:dLbl>
            <c:dLbl>
              <c:idx val="3"/>
              <c:layout>
                <c:manualLayout>
                  <c:x val="-0.10761047726177089"/>
                  <c:y val="4.470156879245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887764029496313"/>
                      <c:h val="0.19898218829516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B11-442C-9451-C0A895BF3D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Servizio Turistico'!$B$9:$B$12</c:f>
              <c:strCache>
                <c:ptCount val="4"/>
                <c:pt idx="0">
                  <c:v>Strutture ricettive</c:v>
                </c:pt>
                <c:pt idx="1">
                  <c:v>Ristorazione</c:v>
                </c:pt>
                <c:pt idx="2">
                  <c:v>Agenzie di viaggi</c:v>
                </c:pt>
                <c:pt idx="3">
                  <c:v>Convegni e fiere</c:v>
                </c:pt>
              </c:strCache>
            </c:strRef>
          </c:cat>
          <c:val>
            <c:numRef>
              <c:f>'2. Servizio Turistico'!$C$9:$C$12</c:f>
              <c:numCache>
                <c:formatCode>#,##0</c:formatCode>
                <c:ptCount val="4"/>
                <c:pt idx="0">
                  <c:v>1383</c:v>
                </c:pt>
                <c:pt idx="1">
                  <c:v>12245</c:v>
                </c:pt>
                <c:pt idx="2">
                  <c:v>77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1-442C-9451-C0A895BF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Strutture ricettive'!$B$33</c:f>
              <c:strCache>
                <c:ptCount val="1"/>
                <c:pt idx="0">
                  <c:v>Alberghi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Strutture ricettive'!$C$32:$G$32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Strutture ricettive'!$C$33:$G$33</c:f>
              <c:numCache>
                <c:formatCode>#,##0</c:formatCode>
                <c:ptCount val="5"/>
                <c:pt idx="0">
                  <c:v>100</c:v>
                </c:pt>
                <c:pt idx="1">
                  <c:v>105.2246340232206</c:v>
                </c:pt>
                <c:pt idx="2">
                  <c:v>100.1135790005048</c:v>
                </c:pt>
                <c:pt idx="3">
                  <c:v>19.485108531044926</c:v>
                </c:pt>
                <c:pt idx="4">
                  <c:v>16.355376072690561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548-4626-A5E8-C5C4C981D079}"/>
            </c:ext>
          </c:extLst>
        </c:ser>
        <c:ser>
          <c:idx val="1"/>
          <c:order val="1"/>
          <c:tx>
            <c:strRef>
              <c:f>'2. Strutture ricettive'!$B$34</c:f>
              <c:strCache>
                <c:ptCount val="1"/>
                <c:pt idx="0">
                  <c:v>Complementari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Strutture ricettive'!$C$32:$G$32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Strutture ricettive'!$C$34:$G$34</c:f>
              <c:numCache>
                <c:formatCode>#,##0</c:formatCode>
                <c:ptCount val="5"/>
                <c:pt idx="0">
                  <c:v>100</c:v>
                </c:pt>
                <c:pt idx="1">
                  <c:v>56.809338521400775</c:v>
                </c:pt>
                <c:pt idx="2">
                  <c:v>50.583657587548636</c:v>
                </c:pt>
                <c:pt idx="3">
                  <c:v>29.961089494163424</c:v>
                </c:pt>
                <c:pt idx="4">
                  <c:v>33.852140077821012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548-4626-A5E8-C5C4C981D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Strutture ricettive'!$B$52</c:f>
              <c:strCache>
                <c:ptCount val="1"/>
                <c:pt idx="0">
                  <c:v>Alberghi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Strutture ricettive'!$C$51:$G$51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Strutture ricettive'!$C$52:$G$52</c:f>
              <c:numCache>
                <c:formatCode>#,##0</c:formatCode>
                <c:ptCount val="5"/>
                <c:pt idx="0">
                  <c:v>100</c:v>
                </c:pt>
                <c:pt idx="1">
                  <c:v>105.46025926410894</c:v>
                </c:pt>
                <c:pt idx="2">
                  <c:v>101.82008642136964</c:v>
                </c:pt>
                <c:pt idx="3">
                  <c:v>19.484090611496661</c:v>
                </c:pt>
                <c:pt idx="4">
                  <c:v>14.298808432630613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534-4CDB-97DB-849BFC4932EF}"/>
            </c:ext>
          </c:extLst>
        </c:ser>
        <c:ser>
          <c:idx val="1"/>
          <c:order val="1"/>
          <c:tx>
            <c:strRef>
              <c:f>'2. Strutture ricettive'!$B$53</c:f>
              <c:strCache>
                <c:ptCount val="1"/>
                <c:pt idx="0">
                  <c:v>Complementari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Strutture ricettive'!$C$51:$G$51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Strutture ricettive'!$C$53:$G$53</c:f>
              <c:numCache>
                <c:formatCode>#,##0</c:formatCode>
                <c:ptCount val="5"/>
                <c:pt idx="0">
                  <c:v>100</c:v>
                </c:pt>
                <c:pt idx="1">
                  <c:v>77.358490566037744</c:v>
                </c:pt>
                <c:pt idx="2">
                  <c:v>65.408805031446533</c:v>
                </c:pt>
                <c:pt idx="3">
                  <c:v>53.459119496855344</c:v>
                </c:pt>
                <c:pt idx="4">
                  <c:v>54.088050314465406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534-4CDB-97DB-849BFC493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4448285774329584"/>
          <c:y val="0.28900521237662191"/>
          <c:w val="0.2918917937460529"/>
          <c:h val="0.600228087686222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5B-4F86-93F0-84338096C57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7F-43D9-BE87-8AA5E3972D33}"/>
              </c:ext>
            </c:extLst>
          </c:dPt>
          <c:dLbls>
            <c:dLbl>
              <c:idx val="0"/>
              <c:layout>
                <c:manualLayout>
                  <c:x val="0.1482483595800525"/>
                  <c:y val="-0.126851851851851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5B-4F86-93F0-84338096C5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Strutture ricettive'!$B$26:$B$27</c:f>
              <c:strCache>
                <c:ptCount val="2"/>
                <c:pt idx="0">
                  <c:v>Alberghi</c:v>
                </c:pt>
                <c:pt idx="1">
                  <c:v>Complementari</c:v>
                </c:pt>
              </c:strCache>
            </c:strRef>
          </c:cat>
          <c:val>
            <c:numRef>
              <c:f>'2. Strutture ricettive'!$G$26:$G$27</c:f>
              <c:numCache>
                <c:formatCode>#,##0</c:formatCode>
                <c:ptCount val="2"/>
                <c:pt idx="0">
                  <c:v>1296</c:v>
                </c:pt>
                <c:pt idx="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B-4F86-93F0-84338096C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Strutture ricettive'!$C$63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Strutture ricettive'!$B$64:$B$65</c:f>
              <c:strCache>
                <c:ptCount val="2"/>
                <c:pt idx="0">
                  <c:v>Alberghi</c:v>
                </c:pt>
                <c:pt idx="1">
                  <c:v>Complementari</c:v>
                </c:pt>
              </c:strCache>
            </c:strRef>
          </c:cat>
          <c:val>
            <c:numRef>
              <c:f>'2. Strutture ricettive'!$C$64:$C$65</c:f>
              <c:numCache>
                <c:formatCode>#,##0</c:formatCode>
                <c:ptCount val="2"/>
                <c:pt idx="0">
                  <c:v>287</c:v>
                </c:pt>
                <c:pt idx="1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6-4CAE-85E7-056D7FB289DD}"/>
            </c:ext>
          </c:extLst>
        </c:ser>
        <c:ser>
          <c:idx val="1"/>
          <c:order val="1"/>
          <c:tx>
            <c:strRef>
              <c:f>'2. Strutture ricettive'!$D$63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Strutture ricettive'!$B$64:$B$65</c:f>
              <c:strCache>
                <c:ptCount val="2"/>
                <c:pt idx="0">
                  <c:v>Alberghi</c:v>
                </c:pt>
                <c:pt idx="1">
                  <c:v>Complementari</c:v>
                </c:pt>
              </c:strCache>
            </c:strRef>
          </c:cat>
          <c:val>
            <c:numRef>
              <c:f>'2. Strutture ricettive'!$D$64:$D$65</c:f>
              <c:numCache>
                <c:formatCode>#,##0</c:formatCode>
                <c:ptCount val="2"/>
                <c:pt idx="0">
                  <c:v>284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76-4CAE-85E7-056D7FB289DD}"/>
            </c:ext>
          </c:extLst>
        </c:ser>
        <c:ser>
          <c:idx val="2"/>
          <c:order val="2"/>
          <c:tx>
            <c:strRef>
              <c:f>'2. Strutture ricettive'!$E$63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Strutture ricettive'!$B$64:$B$65</c:f>
              <c:strCache>
                <c:ptCount val="2"/>
                <c:pt idx="0">
                  <c:v>Alberghi</c:v>
                </c:pt>
                <c:pt idx="1">
                  <c:v>Complementari</c:v>
                </c:pt>
              </c:strCache>
            </c:strRef>
          </c:cat>
          <c:val>
            <c:numRef>
              <c:f>'2. Strutture ricettive'!$E$64:$E$65</c:f>
              <c:numCache>
                <c:formatCode>#,##0</c:formatCode>
                <c:ptCount val="2"/>
                <c:pt idx="0">
                  <c:v>157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76-4CAE-85E7-056D7FB289DD}"/>
            </c:ext>
          </c:extLst>
        </c:ser>
        <c:ser>
          <c:idx val="3"/>
          <c:order val="3"/>
          <c:tx>
            <c:strRef>
              <c:f>'2. Strutture ricettive'!$F$63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Strutture ricettive'!$B$64:$B$65</c:f>
              <c:strCache>
                <c:ptCount val="2"/>
                <c:pt idx="0">
                  <c:v>Alberghi</c:v>
                </c:pt>
                <c:pt idx="1">
                  <c:v>Complementari</c:v>
                </c:pt>
              </c:strCache>
            </c:strRef>
          </c:cat>
          <c:val>
            <c:numRef>
              <c:f>'2. Strutture ricettive'!$F$64:$F$65</c:f>
              <c:numCache>
                <c:formatCode>#,##0</c:formatCode>
                <c:ptCount val="2"/>
                <c:pt idx="0">
                  <c:v>56</c:v>
                </c:pt>
                <c:pt idx="1">
                  <c:v>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76-4CAE-85E7-056D7FB289DD}"/>
            </c:ext>
          </c:extLst>
        </c:ser>
        <c:ser>
          <c:idx val="4"/>
          <c:order val="4"/>
          <c:tx>
            <c:strRef>
              <c:f>'2. Strutture ricettive'!$G$63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Strutture ricettive'!$B$64:$B$65</c:f>
              <c:strCache>
                <c:ptCount val="2"/>
                <c:pt idx="0">
                  <c:v>Alberghi</c:v>
                </c:pt>
                <c:pt idx="1">
                  <c:v>Complementari</c:v>
                </c:pt>
              </c:strCache>
            </c:strRef>
          </c:cat>
          <c:val>
            <c:numRef>
              <c:f>'2. Strutture ricettive'!$G$64:$G$65</c:f>
              <c:numCache>
                <c:formatCode>#,##0</c:formatCode>
                <c:ptCount val="2"/>
                <c:pt idx="0">
                  <c:v>204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76-4CAE-85E7-056D7FB28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9402912"/>
        <c:axId val="589403240"/>
      </c:barChart>
      <c:catAx>
        <c:axId val="5894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9403240"/>
        <c:crosses val="autoZero"/>
        <c:auto val="1"/>
        <c:lblAlgn val="ctr"/>
        <c:lblOffset val="100"/>
        <c:noMultiLvlLbl val="0"/>
      </c:catAx>
      <c:valAx>
        <c:axId val="58940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940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Ristorazione'!$B$32</c:f>
              <c:strCache>
                <c:ptCount val="1"/>
                <c:pt idx="0">
                  <c:v>Bar e ristoranti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Ristorazione'!$C$31:$G$31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Ristorazione'!$C$32:$G$32</c:f>
              <c:numCache>
                <c:formatCode>#,##0</c:formatCode>
                <c:ptCount val="5"/>
                <c:pt idx="0">
                  <c:v>100</c:v>
                </c:pt>
                <c:pt idx="1">
                  <c:v>107.7446588559614</c:v>
                </c:pt>
                <c:pt idx="2">
                  <c:v>114.64507236388697</c:v>
                </c:pt>
                <c:pt idx="3">
                  <c:v>64.343556168159893</c:v>
                </c:pt>
                <c:pt idx="4">
                  <c:v>83.05478980013784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919-4088-864F-E24E410E61E0}"/>
            </c:ext>
          </c:extLst>
        </c:ser>
        <c:ser>
          <c:idx val="1"/>
          <c:order val="1"/>
          <c:tx>
            <c:strRef>
              <c:f>'2. Ristorazione'!$B$33</c:f>
              <c:strCache>
                <c:ptCount val="1"/>
                <c:pt idx="0">
                  <c:v>Cibo da asporto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Ristorazione'!$C$31:$G$31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Ristorazione'!$C$33:$G$33</c:f>
              <c:numCache>
                <c:formatCode>#,##0</c:formatCode>
                <c:ptCount val="5"/>
                <c:pt idx="0">
                  <c:v>100</c:v>
                </c:pt>
                <c:pt idx="1">
                  <c:v>102.65251989389921</c:v>
                </c:pt>
                <c:pt idx="2">
                  <c:v>123.342175066313</c:v>
                </c:pt>
                <c:pt idx="3">
                  <c:v>102.25464190981432</c:v>
                </c:pt>
                <c:pt idx="4">
                  <c:v>124.40318302387267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919-4088-864F-E24E410E61E0}"/>
            </c:ext>
          </c:extLst>
        </c:ser>
        <c:ser>
          <c:idx val="2"/>
          <c:order val="2"/>
          <c:tx>
            <c:strRef>
              <c:f>'2. Ristorazione'!$B$34</c:f>
              <c:strCache>
                <c:ptCount val="1"/>
                <c:pt idx="0">
                  <c:v>Mense e catering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Ristorazione'!$C$31:$G$31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Ristorazione'!$C$34:$G$34</c:f>
              <c:numCache>
                <c:formatCode>#,##0</c:formatCode>
                <c:ptCount val="5"/>
                <c:pt idx="0">
                  <c:v>100</c:v>
                </c:pt>
                <c:pt idx="1">
                  <c:v>83.214540270848175</c:v>
                </c:pt>
                <c:pt idx="2">
                  <c:v>81.361368496079834</c:v>
                </c:pt>
                <c:pt idx="3">
                  <c:v>42.69422665716322</c:v>
                </c:pt>
                <c:pt idx="4">
                  <c:v>59.372772630078408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919-4088-864F-E24E410E6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Servizio turistico'!$B$37</c:f>
              <c:strCache>
                <c:ptCount val="1"/>
                <c:pt idx="0">
                  <c:v>Strutture ricettive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'1. Servizio turistico'!$C$36:$H$36</c15:sqref>
                  </c15:fullRef>
                </c:ext>
              </c:extLst>
              <c:f>'1. Servizio turistico'!$C$36:$G$36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Servizio turistico'!$C$37:$H$37</c15:sqref>
                  </c15:fullRef>
                </c:ext>
              </c:extLst>
              <c:f>'1. Servizio turistico'!$C$37:$G$37</c:f>
              <c:numCache>
                <c:formatCode>#,##0</c:formatCode>
                <c:ptCount val="5"/>
                <c:pt idx="0">
                  <c:v>100</c:v>
                </c:pt>
                <c:pt idx="1">
                  <c:v>107.02331569160349</c:v>
                </c:pt>
                <c:pt idx="2">
                  <c:v>114.31840938349308</c:v>
                </c:pt>
                <c:pt idx="3">
                  <c:v>115.46273780575025</c:v>
                </c:pt>
                <c:pt idx="4">
                  <c:v>118.309254756115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345-4BE0-9D6C-736F66668A40}"/>
            </c:ext>
          </c:extLst>
        </c:ser>
        <c:ser>
          <c:idx val="1"/>
          <c:order val="1"/>
          <c:tx>
            <c:strRef>
              <c:f>'1. Servizio turistico'!$B$38</c:f>
              <c:strCache>
                <c:ptCount val="1"/>
                <c:pt idx="0">
                  <c:v>Ristorazione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'1. Servizio turistico'!$C$36:$H$36</c15:sqref>
                  </c15:fullRef>
                </c:ext>
              </c:extLst>
              <c:f>'1. Servizio turistico'!$C$36:$G$36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Servizio turistico'!$C$38:$H$38</c15:sqref>
                  </c15:fullRef>
                </c:ext>
              </c:extLst>
              <c:f>'1. Servizio turistico'!$C$38:$G$38</c:f>
              <c:numCache>
                <c:formatCode>#,##0</c:formatCode>
                <c:ptCount val="5"/>
                <c:pt idx="0">
                  <c:v>100</c:v>
                </c:pt>
                <c:pt idx="1">
                  <c:v>101.19758686247211</c:v>
                </c:pt>
                <c:pt idx="2">
                  <c:v>102.17362015538689</c:v>
                </c:pt>
                <c:pt idx="3">
                  <c:v>102.58529063936169</c:v>
                </c:pt>
                <c:pt idx="4">
                  <c:v>104.11969880690408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345-4BE0-9D6C-736F66668A40}"/>
            </c:ext>
          </c:extLst>
        </c:ser>
        <c:ser>
          <c:idx val="3"/>
          <c:order val="2"/>
          <c:tx>
            <c:strRef>
              <c:f>'1. Servizio turistico'!$B$39</c:f>
              <c:strCache>
                <c:ptCount val="1"/>
                <c:pt idx="0">
                  <c:v>Agenzie di viaggi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Servizio turistico'!$C$39:$G$39</c15:sqref>
                  </c15:fullRef>
                </c:ext>
              </c:extLst>
              <c:f>'1. Servizio turistico'!$C$39:$G$39</c:f>
              <c:numCache>
                <c:formatCode>#,##0</c:formatCode>
                <c:ptCount val="5"/>
                <c:pt idx="0">
                  <c:v>100</c:v>
                </c:pt>
                <c:pt idx="1">
                  <c:v>100.92091007583966</c:v>
                </c:pt>
                <c:pt idx="2">
                  <c:v>100.56879739978331</c:v>
                </c:pt>
                <c:pt idx="3">
                  <c:v>96.505958829902497</c:v>
                </c:pt>
                <c:pt idx="4">
                  <c:v>95.097508125677138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FF-48C9-B620-BB4C004EE2E7}"/>
            </c:ext>
          </c:extLst>
        </c:ser>
        <c:ser>
          <c:idx val="2"/>
          <c:order val="3"/>
          <c:tx>
            <c:strRef>
              <c:f>'1. Servizio turistico'!$B$40</c:f>
              <c:strCache>
                <c:ptCount val="1"/>
                <c:pt idx="0">
                  <c:v>Convegni e fiere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'1. Servizio turistico'!$C$36:$H$36</c15:sqref>
                  </c15:fullRef>
                </c:ext>
              </c:extLst>
              <c:f>'1. Servizio turistico'!$C$36:$G$36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Servizio turistico'!$C$40:$H$40</c15:sqref>
                  </c15:fullRef>
                </c:ext>
              </c:extLst>
              <c:f>'1. Servizio turistico'!$C$40:$G$40</c:f>
              <c:numCache>
                <c:formatCode>#,##0</c:formatCode>
                <c:ptCount val="5"/>
                <c:pt idx="0">
                  <c:v>100</c:v>
                </c:pt>
                <c:pt idx="1">
                  <c:v>101.25754527162978</c:v>
                </c:pt>
                <c:pt idx="2">
                  <c:v>105.63380281690141</c:v>
                </c:pt>
                <c:pt idx="3">
                  <c:v>106.38832997987929</c:v>
                </c:pt>
                <c:pt idx="4">
                  <c:v>109.35613682092556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345-4BE0-9D6C-736F66668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2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Ristorazione'!$B$50</c:f>
              <c:strCache>
                <c:ptCount val="1"/>
                <c:pt idx="0">
                  <c:v>Bar e ristoranti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Ristorazione'!$C$49:$G$49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Ristorazione'!$C$50:$G$50</c:f>
              <c:numCache>
                <c:formatCode>#,##0</c:formatCode>
                <c:ptCount val="5"/>
                <c:pt idx="0">
                  <c:v>100</c:v>
                </c:pt>
                <c:pt idx="1">
                  <c:v>114.1946180334141</c:v>
                </c:pt>
                <c:pt idx="2">
                  <c:v>122.58640479530672</c:v>
                </c:pt>
                <c:pt idx="3">
                  <c:v>79.058793521234534</c:v>
                </c:pt>
                <c:pt idx="4">
                  <c:v>81.239637801300859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583-485D-8BBB-A21982F6F3BF}"/>
            </c:ext>
          </c:extLst>
        </c:ser>
        <c:ser>
          <c:idx val="1"/>
          <c:order val="1"/>
          <c:tx>
            <c:strRef>
              <c:f>'2. Ristorazione'!$B$51</c:f>
              <c:strCache>
                <c:ptCount val="1"/>
                <c:pt idx="0">
                  <c:v>Cibo da asporto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Ristorazione'!$C$49:$G$49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Ristorazione'!$C$51:$G$51</c:f>
              <c:numCache>
                <c:formatCode>#,##0</c:formatCode>
                <c:ptCount val="5"/>
                <c:pt idx="0">
                  <c:v>100</c:v>
                </c:pt>
                <c:pt idx="1">
                  <c:v>119.62616822429905</c:v>
                </c:pt>
                <c:pt idx="2">
                  <c:v>125.42056074766354</c:v>
                </c:pt>
                <c:pt idx="3">
                  <c:v>94.953271028037378</c:v>
                </c:pt>
                <c:pt idx="4">
                  <c:v>126.72897196261684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583-485D-8BBB-A21982F6F3BF}"/>
            </c:ext>
          </c:extLst>
        </c:ser>
        <c:ser>
          <c:idx val="2"/>
          <c:order val="2"/>
          <c:tx>
            <c:strRef>
              <c:f>'2. Ristorazione'!$B$52</c:f>
              <c:strCache>
                <c:ptCount val="1"/>
                <c:pt idx="0">
                  <c:v>Mense e catering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Ristorazione'!$C$49:$G$49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Ristorazione'!$C$52:$G$52</c:f>
              <c:numCache>
                <c:formatCode>#,##0</c:formatCode>
                <c:ptCount val="5"/>
                <c:pt idx="0">
                  <c:v>100</c:v>
                </c:pt>
                <c:pt idx="1">
                  <c:v>94.576116681859617</c:v>
                </c:pt>
                <c:pt idx="2">
                  <c:v>82.224247948951685</c:v>
                </c:pt>
                <c:pt idx="3">
                  <c:v>51.002734731084779</c:v>
                </c:pt>
                <c:pt idx="4">
                  <c:v>57.611668185961719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583-485D-8BBB-A21982F6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Ristorazione'!$C$58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Ristorazione'!$B$59:$B$61</c:f>
              <c:strCache>
                <c:ptCount val="3"/>
                <c:pt idx="0">
                  <c:v>Bar e ristoranti</c:v>
                </c:pt>
                <c:pt idx="1">
                  <c:v>Cibo da asporto</c:v>
                </c:pt>
                <c:pt idx="2">
                  <c:v>Mense e catering</c:v>
                </c:pt>
              </c:strCache>
            </c:strRef>
          </c:cat>
          <c:val>
            <c:numRef>
              <c:f>'2. Ristorazione'!$C$59:$C$61</c:f>
              <c:numCache>
                <c:formatCode>#,##0</c:formatCode>
                <c:ptCount val="3"/>
                <c:pt idx="0">
                  <c:v>3767</c:v>
                </c:pt>
                <c:pt idx="1">
                  <c:v>219</c:v>
                </c:pt>
                <c:pt idx="2">
                  <c:v>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E-485B-BC67-2C22E39AA409}"/>
            </c:ext>
          </c:extLst>
        </c:ser>
        <c:ser>
          <c:idx val="1"/>
          <c:order val="1"/>
          <c:tx>
            <c:strRef>
              <c:f>'2. Ristorazione'!$D$58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Ristorazione'!$B$59:$B$61</c:f>
              <c:strCache>
                <c:ptCount val="3"/>
                <c:pt idx="0">
                  <c:v>Bar e ristoranti</c:v>
                </c:pt>
                <c:pt idx="1">
                  <c:v>Cibo da asporto</c:v>
                </c:pt>
                <c:pt idx="2">
                  <c:v>Mense e catering</c:v>
                </c:pt>
              </c:strCache>
            </c:strRef>
          </c:cat>
          <c:val>
            <c:numRef>
              <c:f>'2. Ristorazione'!$D$59:$D$61</c:f>
              <c:numCache>
                <c:formatCode>#,##0</c:formatCode>
                <c:ptCount val="3"/>
                <c:pt idx="0">
                  <c:v>3553</c:v>
                </c:pt>
                <c:pt idx="1">
                  <c:v>134</c:v>
                </c:pt>
                <c:pt idx="2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E-485B-BC67-2C22E39AA409}"/>
            </c:ext>
          </c:extLst>
        </c:ser>
        <c:ser>
          <c:idx val="2"/>
          <c:order val="2"/>
          <c:tx>
            <c:strRef>
              <c:f>'2. Ristorazione'!$E$58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Ristorazione'!$B$59:$B$61</c:f>
              <c:strCache>
                <c:ptCount val="3"/>
                <c:pt idx="0">
                  <c:v>Bar e ristoranti</c:v>
                </c:pt>
                <c:pt idx="1">
                  <c:v>Cibo da asporto</c:v>
                </c:pt>
                <c:pt idx="2">
                  <c:v>Mense e catering</c:v>
                </c:pt>
              </c:strCache>
            </c:strRef>
          </c:cat>
          <c:val>
            <c:numRef>
              <c:f>'2. Ristorazione'!$E$59:$E$61</c:f>
              <c:numCache>
                <c:formatCode>#,##0</c:formatCode>
                <c:ptCount val="3"/>
                <c:pt idx="0">
                  <c:v>3696</c:v>
                </c:pt>
                <c:pt idx="1">
                  <c:v>259</c:v>
                </c:pt>
                <c:pt idx="2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EE-485B-BC67-2C22E39AA409}"/>
            </c:ext>
          </c:extLst>
        </c:ser>
        <c:ser>
          <c:idx val="3"/>
          <c:order val="3"/>
          <c:tx>
            <c:strRef>
              <c:f>'2. Ristorazione'!$F$58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Ristorazione'!$B$59:$B$61</c:f>
              <c:strCache>
                <c:ptCount val="3"/>
                <c:pt idx="0">
                  <c:v>Bar e ristoranti</c:v>
                </c:pt>
                <c:pt idx="1">
                  <c:v>Cibo da asporto</c:v>
                </c:pt>
                <c:pt idx="2">
                  <c:v>Mense e catering</c:v>
                </c:pt>
              </c:strCache>
            </c:strRef>
          </c:cat>
          <c:val>
            <c:numRef>
              <c:f>'2. Ristorazione'!$F$59:$F$61</c:f>
              <c:numCache>
                <c:formatCode>#,##0</c:formatCode>
                <c:ptCount val="3"/>
                <c:pt idx="0">
                  <c:v>1270</c:v>
                </c:pt>
                <c:pt idx="1">
                  <c:v>263</c:v>
                </c:pt>
                <c:pt idx="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EE-485B-BC67-2C22E39AA409}"/>
            </c:ext>
          </c:extLst>
        </c:ser>
        <c:ser>
          <c:idx val="4"/>
          <c:order val="4"/>
          <c:tx>
            <c:strRef>
              <c:f>'2. Ristorazione'!$G$58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Ristorazione'!$B$59:$B$61</c:f>
              <c:strCache>
                <c:ptCount val="3"/>
                <c:pt idx="0">
                  <c:v>Bar e ristoranti</c:v>
                </c:pt>
                <c:pt idx="1">
                  <c:v>Cibo da asporto</c:v>
                </c:pt>
                <c:pt idx="2">
                  <c:v>Mense e catering</c:v>
                </c:pt>
              </c:strCache>
            </c:strRef>
          </c:cat>
          <c:val>
            <c:numRef>
              <c:f>'2. Ristorazione'!$G$59:$G$61</c:f>
              <c:numCache>
                <c:formatCode>#,##0</c:formatCode>
                <c:ptCount val="3"/>
                <c:pt idx="0">
                  <c:v>3271</c:v>
                </c:pt>
                <c:pt idx="1">
                  <c:v>260</c:v>
                </c:pt>
                <c:pt idx="2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EE-485B-BC67-2C22E39AA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5314912"/>
        <c:axId val="595306056"/>
      </c:barChart>
      <c:catAx>
        <c:axId val="59531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5306056"/>
        <c:crosses val="autoZero"/>
        <c:auto val="1"/>
        <c:lblAlgn val="ctr"/>
        <c:lblOffset val="100"/>
        <c:noMultiLvlLbl val="0"/>
      </c:catAx>
      <c:valAx>
        <c:axId val="595306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531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6904815469494878"/>
          <c:y val="0.35474184047604734"/>
          <c:w val="0.26703394218579818"/>
          <c:h val="0.545194298629337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BD-496A-BBE6-F60757DE0E1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BD-496A-BBE6-F60757DE0E1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BD-496A-BBE6-F60757DE0E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FBD-496A-BBE6-F60757DE0E13}"/>
              </c:ext>
            </c:extLst>
          </c:dPt>
          <c:dLbls>
            <c:dLbl>
              <c:idx val="0"/>
              <c:layout>
                <c:manualLayout>
                  <c:x val="9.3213348331458567E-3"/>
                  <c:y val="-0.1882951653944019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386612387737246"/>
                      <c:h val="0.209160305343511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FBD-496A-BBE6-F60757DE0E13}"/>
                </c:ext>
              </c:extLst>
            </c:dLbl>
            <c:dLbl>
              <c:idx val="1"/>
              <c:layout>
                <c:manualLayout>
                  <c:x val="1.801024871890972E-3"/>
                  <c:y val="5.80244835807737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BD-496A-BBE6-F60757DE0E13}"/>
                </c:ext>
              </c:extLst>
            </c:dLbl>
            <c:dLbl>
              <c:idx val="2"/>
              <c:layout>
                <c:manualLayout>
                  <c:x val="1.38102380059635E-2"/>
                  <c:y val="3.690869748151710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726766297070008"/>
                      <c:h val="0.193893129770992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FBD-496A-BBE6-F60757DE0E13}"/>
                </c:ext>
              </c:extLst>
            </c:dLbl>
            <c:dLbl>
              <c:idx val="3"/>
              <c:layout>
                <c:manualLayout>
                  <c:x val="4.9985983894870287E-2"/>
                  <c:y val="1.416721764741237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010213009088145"/>
                      <c:h val="0.19898218829516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FBD-496A-BBE6-F60757DE0E1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Ristorazione'!$B$9:$B$12</c:f>
              <c:strCache>
                <c:ptCount val="4"/>
                <c:pt idx="0">
                  <c:v>Bar e ristoranti</c:v>
                </c:pt>
                <c:pt idx="1">
                  <c:v>Cibo da asporto</c:v>
                </c:pt>
                <c:pt idx="2">
                  <c:v>Mense e catering</c:v>
                </c:pt>
                <c:pt idx="3">
                  <c:v>Altre attività di ristorazione</c:v>
                </c:pt>
              </c:strCache>
            </c:strRef>
          </c:cat>
          <c:val>
            <c:numRef>
              <c:f>'2. Ristorazione'!$C$9:$C$12</c:f>
              <c:numCache>
                <c:formatCode>#,##0</c:formatCode>
                <c:ptCount val="4"/>
                <c:pt idx="0">
                  <c:v>9641</c:v>
                </c:pt>
                <c:pt idx="1">
                  <c:v>938</c:v>
                </c:pt>
                <c:pt idx="2">
                  <c:v>1666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BD-496A-BBE6-F60757DE0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Contratti'!$B$43</c:f>
              <c:strCache>
                <c:ptCount val="1"/>
                <c:pt idx="0">
                  <c:v>T. indeterminato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Contratti'!$C$43:$G$43</c:f>
              <c:numCache>
                <c:formatCode>#,##0</c:formatCode>
                <c:ptCount val="5"/>
                <c:pt idx="0">
                  <c:v>100</c:v>
                </c:pt>
                <c:pt idx="1">
                  <c:v>109.58751393534003</c:v>
                </c:pt>
                <c:pt idx="2">
                  <c:v>114.9944258639911</c:v>
                </c:pt>
                <c:pt idx="3">
                  <c:v>70.066889632107021</c:v>
                </c:pt>
                <c:pt idx="4">
                  <c:v>75.86399108138238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E7D-40CA-AA5E-4E84E54F8A24}"/>
            </c:ext>
          </c:extLst>
        </c:ser>
        <c:ser>
          <c:idx val="1"/>
          <c:order val="1"/>
          <c:tx>
            <c:strRef>
              <c:f>'2. Contratti'!$B$44</c:f>
              <c:strCache>
                <c:ptCount val="1"/>
                <c:pt idx="0">
                  <c:v>T. determinato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Contratti'!$C$44:$G$44</c:f>
              <c:numCache>
                <c:formatCode>#,##0</c:formatCode>
                <c:ptCount val="5"/>
                <c:pt idx="0">
                  <c:v>100</c:v>
                </c:pt>
                <c:pt idx="1">
                  <c:v>105.64510949842656</c:v>
                </c:pt>
                <c:pt idx="2">
                  <c:v>105.52950998651337</c:v>
                </c:pt>
                <c:pt idx="3">
                  <c:v>36.998266007321298</c:v>
                </c:pt>
                <c:pt idx="4">
                  <c:v>41.108470875345191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E7D-40CA-AA5E-4E84E54F8A24}"/>
            </c:ext>
          </c:extLst>
        </c:ser>
        <c:ser>
          <c:idx val="2"/>
          <c:order val="2"/>
          <c:tx>
            <c:strRef>
              <c:f>'2. Contratti'!$B$45</c:f>
              <c:strCache>
                <c:ptCount val="1"/>
                <c:pt idx="0">
                  <c:v>Intermittente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Contratti'!$C$45:$G$45</c:f>
              <c:numCache>
                <c:formatCode>#,##0</c:formatCode>
                <c:ptCount val="5"/>
                <c:pt idx="0">
                  <c:v>100</c:v>
                </c:pt>
                <c:pt idx="1">
                  <c:v>96.529080675422136</c:v>
                </c:pt>
                <c:pt idx="2">
                  <c:v>103.88367729831145</c:v>
                </c:pt>
                <c:pt idx="3">
                  <c:v>69.756097560975604</c:v>
                </c:pt>
                <c:pt idx="4">
                  <c:v>100.52532833020638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E7D-40CA-AA5E-4E84E54F8A24}"/>
            </c:ext>
          </c:extLst>
        </c:ser>
        <c:ser>
          <c:idx val="3"/>
          <c:order val="3"/>
          <c:tx>
            <c:strRef>
              <c:f>'2. Contratti'!$B$46</c:f>
              <c:strCache>
                <c:ptCount val="1"/>
                <c:pt idx="0">
                  <c:v>Apprendistato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Contratti'!$C$46:$G$46</c:f>
              <c:numCache>
                <c:formatCode>#,##0</c:formatCode>
                <c:ptCount val="5"/>
                <c:pt idx="0">
                  <c:v>100</c:v>
                </c:pt>
                <c:pt idx="1">
                  <c:v>98.199445983379491</c:v>
                </c:pt>
                <c:pt idx="2">
                  <c:v>130.60941828254849</c:v>
                </c:pt>
                <c:pt idx="3">
                  <c:v>53.46260387811634</c:v>
                </c:pt>
                <c:pt idx="4">
                  <c:v>76.177285318559569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E7D-40CA-AA5E-4E84E54F8A24}"/>
            </c:ext>
          </c:extLst>
        </c:ser>
        <c:ser>
          <c:idx val="4"/>
          <c:order val="4"/>
          <c:tx>
            <c:strRef>
              <c:f>'2. Contratti'!$B$47</c:f>
              <c:strCache>
                <c:ptCount val="1"/>
                <c:pt idx="0">
                  <c:v>Parasubordinato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Contratti'!$C$47:$G$47</c:f>
              <c:numCache>
                <c:formatCode>#,##0</c:formatCode>
                <c:ptCount val="5"/>
                <c:pt idx="0">
                  <c:v>100</c:v>
                </c:pt>
                <c:pt idx="1">
                  <c:v>122.91666666666667</c:v>
                </c:pt>
                <c:pt idx="2">
                  <c:v>64.583333333333343</c:v>
                </c:pt>
                <c:pt idx="3">
                  <c:v>37.5</c:v>
                </c:pt>
                <c:pt idx="4">
                  <c:v>125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E7D-40CA-AA5E-4E84E54F8A24}"/>
            </c:ext>
          </c:extLst>
        </c:ser>
        <c:ser>
          <c:idx val="5"/>
          <c:order val="5"/>
          <c:tx>
            <c:strRef>
              <c:f>'2. Contratti'!$B$48</c:f>
              <c:strCache>
                <c:ptCount val="1"/>
                <c:pt idx="0">
                  <c:v>Domestico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Contratti'!$C$48:$G$48</c:f>
              <c:numCache>
                <c:formatCode>#,##0</c:formatCode>
                <c:ptCount val="5"/>
                <c:pt idx="0">
                  <c:v>100</c:v>
                </c:pt>
                <c:pt idx="1">
                  <c:v>185.71428571428572</c:v>
                </c:pt>
                <c:pt idx="2">
                  <c:v>185.71428571428572</c:v>
                </c:pt>
                <c:pt idx="3">
                  <c:v>571.42857142857144</c:v>
                </c:pt>
                <c:pt idx="4">
                  <c:v>128.57142857142858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E7D-40CA-AA5E-4E84E54F8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Contratti'!$B$69</c:f>
              <c:strCache>
                <c:ptCount val="1"/>
                <c:pt idx="0">
                  <c:v>T. indeterminato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Contratti'!$C$69:$G$69</c:f>
              <c:numCache>
                <c:formatCode>#,##0</c:formatCode>
                <c:ptCount val="5"/>
                <c:pt idx="0">
                  <c:v>100</c:v>
                </c:pt>
                <c:pt idx="1">
                  <c:v>104.59710743801654</c:v>
                </c:pt>
                <c:pt idx="2">
                  <c:v>94.111570247933884</c:v>
                </c:pt>
                <c:pt idx="3">
                  <c:v>64.307851239669418</c:v>
                </c:pt>
                <c:pt idx="4">
                  <c:v>84.039256198347118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C05-4084-8416-076220114278}"/>
            </c:ext>
          </c:extLst>
        </c:ser>
        <c:ser>
          <c:idx val="1"/>
          <c:order val="1"/>
          <c:tx>
            <c:strRef>
              <c:f>'2. Contratti'!$B$70</c:f>
              <c:strCache>
                <c:ptCount val="1"/>
                <c:pt idx="0">
                  <c:v>T. determinato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Contratti'!$C$70:$G$70</c:f>
              <c:numCache>
                <c:formatCode>#,##0</c:formatCode>
                <c:ptCount val="5"/>
                <c:pt idx="0">
                  <c:v>100</c:v>
                </c:pt>
                <c:pt idx="1">
                  <c:v>108.56818485374649</c:v>
                </c:pt>
                <c:pt idx="2">
                  <c:v>111.25283825297181</c:v>
                </c:pt>
                <c:pt idx="3">
                  <c:v>47.014825697876319</c:v>
                </c:pt>
                <c:pt idx="4">
                  <c:v>42.74075063443302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C05-4084-8416-076220114278}"/>
            </c:ext>
          </c:extLst>
        </c:ser>
        <c:ser>
          <c:idx val="2"/>
          <c:order val="2"/>
          <c:tx>
            <c:strRef>
              <c:f>'2. Contratti'!$B$71</c:f>
              <c:strCache>
                <c:ptCount val="1"/>
                <c:pt idx="0">
                  <c:v>Intermittente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Contratti'!$C$71:$G$71</c:f>
              <c:numCache>
                <c:formatCode>#,##0</c:formatCode>
                <c:ptCount val="5"/>
                <c:pt idx="0">
                  <c:v>100</c:v>
                </c:pt>
                <c:pt idx="1">
                  <c:v>115.85244267198405</c:v>
                </c:pt>
                <c:pt idx="2">
                  <c:v>116.0518444666002</c:v>
                </c:pt>
                <c:pt idx="3">
                  <c:v>76.271186440677965</c:v>
                </c:pt>
                <c:pt idx="4">
                  <c:v>97.706879361914261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C05-4084-8416-076220114278}"/>
            </c:ext>
          </c:extLst>
        </c:ser>
        <c:ser>
          <c:idx val="3"/>
          <c:order val="3"/>
          <c:tx>
            <c:strRef>
              <c:f>'2. Contratti'!$B$72</c:f>
              <c:strCache>
                <c:ptCount val="1"/>
                <c:pt idx="0">
                  <c:v>Apprendistato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Contratti'!$C$72:$G$72</c:f>
              <c:numCache>
                <c:formatCode>#,##0</c:formatCode>
                <c:ptCount val="5"/>
                <c:pt idx="0">
                  <c:v>100</c:v>
                </c:pt>
                <c:pt idx="1">
                  <c:v>105.94594594594595</c:v>
                </c:pt>
                <c:pt idx="2">
                  <c:v>127.56756756756758</c:v>
                </c:pt>
                <c:pt idx="3">
                  <c:v>89.549549549549539</c:v>
                </c:pt>
                <c:pt idx="4">
                  <c:v>103.24324324324323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C05-4084-8416-076220114278}"/>
            </c:ext>
          </c:extLst>
        </c:ser>
        <c:ser>
          <c:idx val="4"/>
          <c:order val="4"/>
          <c:tx>
            <c:strRef>
              <c:f>'2. Contratti'!$B$73</c:f>
              <c:strCache>
                <c:ptCount val="1"/>
                <c:pt idx="0">
                  <c:v>Parasubordinato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Contratti'!$C$73:$G$73</c:f>
              <c:numCache>
                <c:formatCode>#,##0</c:formatCode>
                <c:ptCount val="5"/>
                <c:pt idx="0">
                  <c:v>100</c:v>
                </c:pt>
                <c:pt idx="1">
                  <c:v>170</c:v>
                </c:pt>
                <c:pt idx="2">
                  <c:v>180</c:v>
                </c:pt>
                <c:pt idx="3">
                  <c:v>70</c:v>
                </c:pt>
                <c:pt idx="4">
                  <c:v>100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9C05-4084-8416-076220114278}"/>
            </c:ext>
          </c:extLst>
        </c:ser>
        <c:ser>
          <c:idx val="5"/>
          <c:order val="5"/>
          <c:tx>
            <c:strRef>
              <c:f>'2. Contratti'!$B$74</c:f>
              <c:strCache>
                <c:ptCount val="1"/>
                <c:pt idx="0">
                  <c:v>Domestico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Contratti'!$C$74:$G$74</c:f>
              <c:numCache>
                <c:formatCode>#,##0</c:formatCode>
                <c:ptCount val="5"/>
                <c:pt idx="0">
                  <c:v>100</c:v>
                </c:pt>
                <c:pt idx="1">
                  <c:v>87.5</c:v>
                </c:pt>
                <c:pt idx="2">
                  <c:v>87.5</c:v>
                </c:pt>
                <c:pt idx="3">
                  <c:v>100</c:v>
                </c:pt>
                <c:pt idx="4">
                  <c:v>162.5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9C05-4084-8416-076220114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 - SOMMINISTRATO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Contratti'!$B$50</c:f>
              <c:strCache>
                <c:ptCount val="1"/>
                <c:pt idx="0">
                  <c:v>Somministrato det.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Contratti'!$C$50:$G$50</c:f>
              <c:numCache>
                <c:formatCode>#,##0</c:formatCode>
                <c:ptCount val="5"/>
                <c:pt idx="0">
                  <c:v>100</c:v>
                </c:pt>
                <c:pt idx="1">
                  <c:v>103.91779062299294</c:v>
                </c:pt>
                <c:pt idx="2">
                  <c:v>92.453436095054599</c:v>
                </c:pt>
                <c:pt idx="3">
                  <c:v>32.883750802825944</c:v>
                </c:pt>
                <c:pt idx="4">
                  <c:v>36.544637122671801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529-4672-A3AD-09C2A1F6A6B8}"/>
            </c:ext>
          </c:extLst>
        </c:ser>
        <c:ser>
          <c:idx val="1"/>
          <c:order val="1"/>
          <c:tx>
            <c:strRef>
              <c:f>'2. Contratti'!$B$51</c:f>
              <c:strCache>
                <c:ptCount val="1"/>
                <c:pt idx="0">
                  <c:v>Somministrato ind.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Contratti'!$C$51:$G$51</c:f>
              <c:numCache>
                <c:formatCode>#,##0</c:formatCode>
                <c:ptCount val="5"/>
                <c:pt idx="0">
                  <c:v>100</c:v>
                </c:pt>
                <c:pt idx="1">
                  <c:v>550</c:v>
                </c:pt>
                <c:pt idx="2">
                  <c:v>800</c:v>
                </c:pt>
                <c:pt idx="3">
                  <c:v>250</c:v>
                </c:pt>
                <c:pt idx="4">
                  <c:v>250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529-4672-A3AD-09C2A1F6A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 - SOMMINISTRATO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Contratti'!$B$76</c:f>
              <c:strCache>
                <c:ptCount val="1"/>
                <c:pt idx="0">
                  <c:v>Somministrato det.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Contratti'!$C$76:$G$76</c:f>
              <c:numCache>
                <c:formatCode>#,##0</c:formatCode>
                <c:ptCount val="5"/>
                <c:pt idx="0">
                  <c:v>100</c:v>
                </c:pt>
                <c:pt idx="1">
                  <c:v>104.46254071661238</c:v>
                </c:pt>
                <c:pt idx="2">
                  <c:v>95.114006514657973</c:v>
                </c:pt>
                <c:pt idx="3">
                  <c:v>36.026058631921828</c:v>
                </c:pt>
                <c:pt idx="4">
                  <c:v>35.960912052117266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41B-41F9-9285-E69DB266DEAA}"/>
            </c:ext>
          </c:extLst>
        </c:ser>
        <c:ser>
          <c:idx val="1"/>
          <c:order val="1"/>
          <c:tx>
            <c:strRef>
              <c:f>'2. Contratti'!$B$77</c:f>
              <c:strCache>
                <c:ptCount val="1"/>
                <c:pt idx="0">
                  <c:v>Somministrato ind.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Contratti'!$C$77:$G$77</c:f>
              <c:numCache>
                <c:formatCode>#,##0</c:formatCode>
                <c:ptCount val="5"/>
                <c:pt idx="0">
                  <c:v>100</c:v>
                </c:pt>
                <c:pt idx="1">
                  <c:v>266.66666666666663</c:v>
                </c:pt>
                <c:pt idx="2">
                  <c:v>166.66666666666669</c:v>
                </c:pt>
                <c:pt idx="3">
                  <c:v>133.33333333333331</c:v>
                </c:pt>
                <c:pt idx="4">
                  <c:v>266.66666666666663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41B-41F9-9285-E69DB266D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1"/>
                </a:solidFill>
              </a:rPr>
              <a:t>COMPOSIZIONE</a:t>
            </a:r>
            <a:r>
              <a:rPr lang="it-IT" b="1" baseline="0">
                <a:solidFill>
                  <a:schemeClr val="tx1"/>
                </a:solidFill>
              </a:rPr>
              <a:t> AVVIAMENTI</a:t>
            </a:r>
            <a:endParaRPr lang="it-IT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3934817350516994"/>
          <c:y val="0.35531138836871751"/>
          <c:w val="0.31676464549189887"/>
          <c:h val="0.5332355661845994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97-4CF4-82B9-385B33B65FD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97-4CF4-82B9-385B33B65FD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697-4CF4-82B9-385B33B65FDA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697-4CF4-82B9-385B33B65FDA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697-4CF4-82B9-385B33B65F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697-4CF4-82B9-385B33B65F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697-4CF4-82B9-385B33B65FDA}"/>
              </c:ext>
            </c:extLst>
          </c:dPt>
          <c:dLbls>
            <c:dLbl>
              <c:idx val="0"/>
              <c:layout>
                <c:manualLayout>
                  <c:x val="4.6821113246986075E-2"/>
                  <c:y val="5.53704998909520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97-4CF4-82B9-385B33B65FDA}"/>
                </c:ext>
              </c:extLst>
            </c:dLbl>
            <c:dLbl>
              <c:idx val="1"/>
              <c:layout>
                <c:manualLayout>
                  <c:x val="6.04498112996438E-3"/>
                  <c:y val="-7.6552930883639549E-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97-4CF4-82B9-385B33B65FDA}"/>
                </c:ext>
              </c:extLst>
            </c:dLbl>
            <c:dLbl>
              <c:idx val="2"/>
              <c:layout>
                <c:manualLayout>
                  <c:x val="9.353402237610076E-3"/>
                  <c:y val="-4.44819918343540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97-4CF4-82B9-385B33B65FDA}"/>
                </c:ext>
              </c:extLst>
            </c:dLbl>
            <c:dLbl>
              <c:idx val="3"/>
              <c:layout>
                <c:manualLayout>
                  <c:x val="-0.12528643549775489"/>
                  <c:y val="2.09251780490189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97-4CF4-82B9-385B33B65FDA}"/>
                </c:ext>
              </c:extLst>
            </c:dLbl>
            <c:dLbl>
              <c:idx val="4"/>
              <c:layout>
                <c:manualLayout>
                  <c:x val="-9.5619553972819959E-2"/>
                  <c:y val="-5.72500357226120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97-4CF4-82B9-385B33B65FDA}"/>
                </c:ext>
              </c:extLst>
            </c:dLbl>
            <c:dLbl>
              <c:idx val="5"/>
              <c:layout>
                <c:manualLayout>
                  <c:x val="1.4885978880748574E-2"/>
                  <c:y val="-0.110264497740074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97-4CF4-82B9-385B33B65FDA}"/>
                </c:ext>
              </c:extLst>
            </c:dLbl>
            <c:dLbl>
              <c:idx val="6"/>
              <c:layout>
                <c:manualLayout>
                  <c:x val="0.11169764777551999"/>
                  <c:y val="-6.06827155201588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97-4CF4-82B9-385B33B65FD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Contratti'!$B$9:$B$15</c:f>
              <c:strCache>
                <c:ptCount val="7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  <c:pt idx="6">
                  <c:v>Altro</c:v>
                </c:pt>
              </c:strCache>
            </c:strRef>
          </c:cat>
          <c:val>
            <c:numRef>
              <c:f>'2. Contratti'!$C$9:$C$15</c:f>
              <c:numCache>
                <c:formatCode>#,##0</c:formatCode>
                <c:ptCount val="7"/>
                <c:pt idx="0">
                  <c:v>1361</c:v>
                </c:pt>
                <c:pt idx="1">
                  <c:v>6401</c:v>
                </c:pt>
                <c:pt idx="2">
                  <c:v>5358</c:v>
                </c:pt>
                <c:pt idx="3">
                  <c:v>550</c:v>
                </c:pt>
                <c:pt idx="4">
                  <c:v>60</c:v>
                </c:pt>
                <c:pt idx="5">
                  <c:v>9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697-4CF4-82B9-385B33B65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Contratti'!$C$81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Contratti'!$B$82:$B$88</c:f>
              <c:strCache>
                <c:ptCount val="7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  <c:pt idx="6">
                  <c:v>Altro</c:v>
                </c:pt>
              </c:strCache>
            </c:strRef>
          </c:cat>
          <c:val>
            <c:numRef>
              <c:f>'2. Contratti'!$C$82:$C$88</c:f>
              <c:numCache>
                <c:formatCode>#,##0</c:formatCode>
                <c:ptCount val="7"/>
                <c:pt idx="0">
                  <c:v>-142</c:v>
                </c:pt>
                <c:pt idx="1">
                  <c:v>597</c:v>
                </c:pt>
                <c:pt idx="2">
                  <c:v>4327</c:v>
                </c:pt>
                <c:pt idx="3">
                  <c:v>167</c:v>
                </c:pt>
                <c:pt idx="4">
                  <c:v>38</c:v>
                </c:pt>
                <c:pt idx="5">
                  <c:v>-1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7-43BE-8250-E8F66D1251F7}"/>
            </c:ext>
          </c:extLst>
        </c:ser>
        <c:ser>
          <c:idx val="1"/>
          <c:order val="1"/>
          <c:tx>
            <c:strRef>
              <c:f>'2. Contratti'!$D$81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Contratti'!$B$82:$B$88</c:f>
              <c:strCache>
                <c:ptCount val="7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  <c:pt idx="6">
                  <c:v>Altro</c:v>
                </c:pt>
              </c:strCache>
            </c:strRef>
          </c:cat>
          <c:val>
            <c:numRef>
              <c:f>'2. Contratti'!$D$82:$D$88</c:f>
              <c:numCache>
                <c:formatCode>#,##0</c:formatCode>
                <c:ptCount val="7"/>
                <c:pt idx="0">
                  <c:v>-59</c:v>
                </c:pt>
                <c:pt idx="1">
                  <c:v>193</c:v>
                </c:pt>
                <c:pt idx="2">
                  <c:v>3983</c:v>
                </c:pt>
                <c:pt idx="3">
                  <c:v>121</c:v>
                </c:pt>
                <c:pt idx="4">
                  <c:v>42</c:v>
                </c:pt>
                <c:pt idx="5">
                  <c:v>6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7-43BE-8250-E8F66D1251F7}"/>
            </c:ext>
          </c:extLst>
        </c:ser>
        <c:ser>
          <c:idx val="2"/>
          <c:order val="2"/>
          <c:tx>
            <c:strRef>
              <c:f>'2. Contratti'!$E$81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Contratti'!$B$82:$B$88</c:f>
              <c:strCache>
                <c:ptCount val="7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  <c:pt idx="6">
                  <c:v>Altro</c:v>
                </c:pt>
              </c:strCache>
            </c:strRef>
          </c:cat>
          <c:val>
            <c:numRef>
              <c:f>'2. Contratti'!$E$82:$E$88</c:f>
              <c:numCache>
                <c:formatCode>#,##0</c:formatCode>
                <c:ptCount val="7"/>
                <c:pt idx="0">
                  <c:v>241</c:v>
                </c:pt>
                <c:pt idx="1">
                  <c:v>-227</c:v>
                </c:pt>
                <c:pt idx="2">
                  <c:v>4373</c:v>
                </c:pt>
                <c:pt idx="3">
                  <c:v>235</c:v>
                </c:pt>
                <c:pt idx="4">
                  <c:v>13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B7-43BE-8250-E8F66D1251F7}"/>
            </c:ext>
          </c:extLst>
        </c:ser>
        <c:ser>
          <c:idx val="3"/>
          <c:order val="3"/>
          <c:tx>
            <c:strRef>
              <c:f>'2. Contratti'!$F$81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Contratti'!$B$82:$B$88</c:f>
              <c:strCache>
                <c:ptCount val="7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  <c:pt idx="6">
                  <c:v>Altro</c:v>
                </c:pt>
              </c:strCache>
            </c:strRef>
          </c:cat>
          <c:val>
            <c:numRef>
              <c:f>'2. Contratti'!$F$82:$F$88</c:f>
              <c:numCache>
                <c:formatCode>#,##0</c:formatCode>
                <c:ptCount val="7"/>
                <c:pt idx="0">
                  <c:v>12</c:v>
                </c:pt>
                <c:pt idx="1">
                  <c:v>-1279</c:v>
                </c:pt>
                <c:pt idx="2">
                  <c:v>2953</c:v>
                </c:pt>
                <c:pt idx="3">
                  <c:v>-111</c:v>
                </c:pt>
                <c:pt idx="4">
                  <c:v>11</c:v>
                </c:pt>
                <c:pt idx="5">
                  <c:v>32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B7-43BE-8250-E8F66D1251F7}"/>
            </c:ext>
          </c:extLst>
        </c:ser>
        <c:ser>
          <c:idx val="4"/>
          <c:order val="4"/>
          <c:tx>
            <c:strRef>
              <c:f>'2. Contratti'!$G$81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Contratti'!$B$82:$B$88</c:f>
              <c:strCache>
                <c:ptCount val="7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  <c:pt idx="6">
                  <c:v>Altro</c:v>
                </c:pt>
              </c:strCache>
            </c:strRef>
          </c:cat>
          <c:val>
            <c:numRef>
              <c:f>'2. Contratti'!$G$82:$G$88</c:f>
              <c:numCache>
                <c:formatCode>#,##0</c:formatCode>
                <c:ptCount val="7"/>
                <c:pt idx="0">
                  <c:v>-266</c:v>
                </c:pt>
                <c:pt idx="1">
                  <c:v>1</c:v>
                </c:pt>
                <c:pt idx="2">
                  <c:v>4378</c:v>
                </c:pt>
                <c:pt idx="3">
                  <c:v>-23</c:v>
                </c:pt>
                <c:pt idx="4">
                  <c:v>50</c:v>
                </c:pt>
                <c:pt idx="5">
                  <c:v>-4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B7-43BE-8250-E8F66D125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0944472"/>
        <c:axId val="600944800"/>
      </c:barChart>
      <c:catAx>
        <c:axId val="60094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0944800"/>
        <c:crosses val="autoZero"/>
        <c:auto val="1"/>
        <c:lblAlgn val="ctr"/>
        <c:lblOffset val="100"/>
        <c:noMultiLvlLbl val="0"/>
      </c:catAx>
      <c:valAx>
        <c:axId val="60094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0944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 - SOMMINISTRATO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Contratti'!$C$81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'2. Contratti'!$C$90:$C$91</c:f>
              <c:numCache>
                <c:formatCode>#,##0</c:formatCode>
                <c:ptCount val="2"/>
                <c:pt idx="0">
                  <c:v>44</c:v>
                </c:pt>
                <c:pt idx="1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C-4EE6-8DEE-3327DA65629A}"/>
            </c:ext>
          </c:extLst>
        </c:ser>
        <c:ser>
          <c:idx val="1"/>
          <c:order val="1"/>
          <c:tx>
            <c:strRef>
              <c:f>'2. Contratti'!$D$81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'2. Contratti'!$D$90:$D$91</c:f>
              <c:numCache>
                <c:formatCode>#,##0</c:formatCode>
                <c:ptCount val="2"/>
                <c:pt idx="0">
                  <c:v>29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4C-4EE6-8DEE-3327DA65629A}"/>
            </c:ext>
          </c:extLst>
        </c:ser>
        <c:ser>
          <c:idx val="2"/>
          <c:order val="2"/>
          <c:tx>
            <c:strRef>
              <c:f>'2. Contratti'!$E$81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'2. Contratti'!$E$90:$E$91</c:f>
              <c:numCache>
                <c:formatCode>#,##0</c:formatCode>
                <c:ptCount val="2"/>
                <c:pt idx="0">
                  <c:v>-41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4C-4EE6-8DEE-3327DA65629A}"/>
            </c:ext>
          </c:extLst>
        </c:ser>
        <c:ser>
          <c:idx val="3"/>
          <c:order val="3"/>
          <c:tx>
            <c:strRef>
              <c:f>'2. Contratti'!$F$81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'2. Contratti'!$F$90:$F$91</c:f>
              <c:numCache>
                <c:formatCode>#,##0</c:formatCode>
                <c:ptCount val="2"/>
                <c:pt idx="0">
                  <c:v>-82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4C-4EE6-8DEE-3327DA65629A}"/>
            </c:ext>
          </c:extLst>
        </c:ser>
        <c:ser>
          <c:idx val="4"/>
          <c:order val="4"/>
          <c:tx>
            <c:strRef>
              <c:f>'2. Contratti'!$G$81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'2. Contratti'!$G$90:$G$91</c:f>
              <c:numCache>
                <c:formatCode>#,##0</c:formatCode>
                <c:ptCount val="2"/>
                <c:pt idx="0">
                  <c:v>34</c:v>
                </c:pt>
                <c:pt idx="1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4C-4EE6-8DEE-3327DA656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1234088"/>
        <c:axId val="691231792"/>
      </c:barChart>
      <c:catAx>
        <c:axId val="69123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1231792"/>
        <c:crosses val="autoZero"/>
        <c:auto val="1"/>
        <c:lblAlgn val="ctr"/>
        <c:lblOffset val="100"/>
        <c:noMultiLvlLbl val="0"/>
      </c:catAx>
      <c:valAx>
        <c:axId val="6912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123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Servizio turistico'!$B$53</c:f>
              <c:strCache>
                <c:ptCount val="1"/>
                <c:pt idx="0">
                  <c:v>Strutture ricettive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'1. Servizio turistico'!$C$52:$H$52</c15:sqref>
                  </c15:fullRef>
                </c:ext>
              </c:extLst>
              <c:f>'1. Servizio turistico'!$C$52:$G$52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Servizio turistico'!$C$53:$H$53</c15:sqref>
                  </c15:fullRef>
                </c:ext>
              </c:extLst>
              <c:f>'1. Servizio turistico'!$C$53:$G$53</c:f>
              <c:numCache>
                <c:formatCode>#,##0</c:formatCode>
                <c:ptCount val="5"/>
                <c:pt idx="0">
                  <c:v>100</c:v>
                </c:pt>
                <c:pt idx="1">
                  <c:v>100.62500000000001</c:v>
                </c:pt>
                <c:pt idx="2">
                  <c:v>105</c:v>
                </c:pt>
                <c:pt idx="3">
                  <c:v>109.0625</c:v>
                </c:pt>
                <c:pt idx="4">
                  <c:v>113.43749999999999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06A-4C9D-AF6E-872D553AE89E}"/>
            </c:ext>
          </c:extLst>
        </c:ser>
        <c:ser>
          <c:idx val="1"/>
          <c:order val="1"/>
          <c:tx>
            <c:strRef>
              <c:f>'1. Servizio turistico'!$B$54</c:f>
              <c:strCache>
                <c:ptCount val="1"/>
                <c:pt idx="0">
                  <c:v>Ristorazione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'1. Servizio turistico'!$C$52:$H$52</c15:sqref>
                  </c15:fullRef>
                </c:ext>
              </c:extLst>
              <c:f>'1. Servizio turistico'!$C$52:$G$52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Servizio turistico'!$C$54:$H$54</c15:sqref>
                  </c15:fullRef>
                </c:ext>
              </c:extLst>
              <c:f>'1. Servizio turistico'!$C$54:$G$54</c:f>
              <c:numCache>
                <c:formatCode>#,##0</c:formatCode>
                <c:ptCount val="5"/>
                <c:pt idx="0">
                  <c:v>100</c:v>
                </c:pt>
                <c:pt idx="1">
                  <c:v>100.8854667949952</c:v>
                </c:pt>
                <c:pt idx="2">
                  <c:v>98.075072184793072</c:v>
                </c:pt>
                <c:pt idx="3">
                  <c:v>99.615014436958617</c:v>
                </c:pt>
                <c:pt idx="4">
                  <c:v>102.61790182868143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06A-4C9D-AF6E-872D553AE89E}"/>
            </c:ext>
          </c:extLst>
        </c:ser>
        <c:ser>
          <c:idx val="3"/>
          <c:order val="2"/>
          <c:tx>
            <c:strRef>
              <c:f>'1. Servizio turistico'!$B$55</c:f>
              <c:strCache>
                <c:ptCount val="1"/>
                <c:pt idx="0">
                  <c:v>Agenzie di viaggi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Servizio turistico'!$C$55:$G$55</c15:sqref>
                  </c15:fullRef>
                </c:ext>
              </c:extLst>
              <c:f>'1. Servizio turistico'!$C$55:$G$55</c:f>
              <c:numCache>
                <c:formatCode>#,##0</c:formatCode>
                <c:ptCount val="5"/>
                <c:pt idx="0">
                  <c:v>100</c:v>
                </c:pt>
                <c:pt idx="1">
                  <c:v>99.206349206349216</c:v>
                </c:pt>
                <c:pt idx="2">
                  <c:v>96.825396825396822</c:v>
                </c:pt>
                <c:pt idx="3">
                  <c:v>90.873015873015873</c:v>
                </c:pt>
                <c:pt idx="4">
                  <c:v>91.666666666666657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804-41FF-B125-589AB1C11258}"/>
            </c:ext>
          </c:extLst>
        </c:ser>
        <c:ser>
          <c:idx val="2"/>
          <c:order val="3"/>
          <c:tx>
            <c:strRef>
              <c:f>'1. Servizio turistico'!$B$56</c:f>
              <c:strCache>
                <c:ptCount val="1"/>
                <c:pt idx="0">
                  <c:v>Convegni e fiere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'1. Servizio turistico'!$C$52:$H$52</c15:sqref>
                  </c15:fullRef>
                </c:ext>
              </c:extLst>
              <c:f>'1. Servizio turistico'!$C$52:$G$52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Servizio turistico'!$C$56:$H$56</c15:sqref>
                  </c15:fullRef>
                </c:ext>
              </c:extLst>
              <c:f>'1. Servizio turistico'!$C$56:$G$56</c:f>
              <c:numCache>
                <c:formatCode>#,##0</c:formatCode>
                <c:ptCount val="5"/>
                <c:pt idx="0">
                  <c:v>100</c:v>
                </c:pt>
                <c:pt idx="1">
                  <c:v>92.134831460674164</c:v>
                </c:pt>
                <c:pt idx="2">
                  <c:v>96.629213483146074</c:v>
                </c:pt>
                <c:pt idx="3">
                  <c:v>101.12359550561798</c:v>
                </c:pt>
                <c:pt idx="4">
                  <c:v>102.24719101123596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06A-4C9D-AF6E-872D553AE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Classe età'!$B$34</c:f>
              <c:strCache>
                <c:ptCount val="1"/>
                <c:pt idx="0">
                  <c:v>&lt;30 anni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Classe età'!$C$33:$G$33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età'!$C$34:$G$34</c:f>
              <c:numCache>
                <c:formatCode>#,##0</c:formatCode>
                <c:ptCount val="5"/>
                <c:pt idx="0">
                  <c:v>100</c:v>
                </c:pt>
                <c:pt idx="1">
                  <c:v>104.71226021684737</c:v>
                </c:pt>
                <c:pt idx="2">
                  <c:v>110.67556296914096</c:v>
                </c:pt>
                <c:pt idx="3">
                  <c:v>49.633027522935777</c:v>
                </c:pt>
                <c:pt idx="4">
                  <c:v>63.986655546288574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D54-4D9C-BDED-2D3852E22611}"/>
            </c:ext>
          </c:extLst>
        </c:ser>
        <c:ser>
          <c:idx val="1"/>
          <c:order val="1"/>
          <c:tx>
            <c:strRef>
              <c:f>'2. Classe età'!$B$35</c:f>
              <c:strCache>
                <c:ptCount val="1"/>
                <c:pt idx="0">
                  <c:v>30-49 anni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Classe età'!$C$33:$G$33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età'!$C$35:$G$35</c:f>
              <c:numCache>
                <c:formatCode>#,##0</c:formatCode>
                <c:ptCount val="5"/>
                <c:pt idx="0">
                  <c:v>100</c:v>
                </c:pt>
                <c:pt idx="1">
                  <c:v>101.56266609971298</c:v>
                </c:pt>
                <c:pt idx="2">
                  <c:v>101.49888380992877</c:v>
                </c:pt>
                <c:pt idx="3">
                  <c:v>43.0849367492293</c:v>
                </c:pt>
                <c:pt idx="4">
                  <c:v>48.729669395131289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D54-4D9C-BDED-2D3852E22611}"/>
            </c:ext>
          </c:extLst>
        </c:ser>
        <c:ser>
          <c:idx val="2"/>
          <c:order val="2"/>
          <c:tx>
            <c:strRef>
              <c:f>'2. Classe età'!$B$36</c:f>
              <c:strCache>
                <c:ptCount val="1"/>
                <c:pt idx="0">
                  <c:v>50-69 anni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Classe età'!$C$33:$G$33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età'!$C$36:$G$36</c:f>
              <c:numCache>
                <c:formatCode>#,##0</c:formatCode>
                <c:ptCount val="5"/>
                <c:pt idx="0">
                  <c:v>100</c:v>
                </c:pt>
                <c:pt idx="1">
                  <c:v>107.91402051783096</c:v>
                </c:pt>
                <c:pt idx="2">
                  <c:v>105.95994137762578</c:v>
                </c:pt>
                <c:pt idx="3">
                  <c:v>56.521739130434781</c:v>
                </c:pt>
                <c:pt idx="4">
                  <c:v>71.03077674645823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D54-4D9C-BDED-2D3852E22611}"/>
            </c:ext>
          </c:extLst>
        </c:ser>
        <c:ser>
          <c:idx val="3"/>
          <c:order val="3"/>
          <c:tx>
            <c:strRef>
              <c:f>'2. Classe età'!$B$37</c:f>
              <c:strCache>
                <c:ptCount val="1"/>
                <c:pt idx="0">
                  <c:v>≥70 anni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 Classe età'!$C$33:$G$33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età'!$C$37:$G$37</c:f>
              <c:numCache>
                <c:formatCode>#,##0</c:formatCode>
                <c:ptCount val="5"/>
                <c:pt idx="0">
                  <c:v>100</c:v>
                </c:pt>
                <c:pt idx="1">
                  <c:v>90.322580645161281</c:v>
                </c:pt>
                <c:pt idx="2">
                  <c:v>112.90322580645163</c:v>
                </c:pt>
                <c:pt idx="3">
                  <c:v>58.064516129032263</c:v>
                </c:pt>
                <c:pt idx="4">
                  <c:v>70.967741935483872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D54-4D9C-BDED-2D3852E22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Classe età'!$B$52</c:f>
              <c:strCache>
                <c:ptCount val="1"/>
                <c:pt idx="0">
                  <c:v>&lt;30 anni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Classe età'!$C$51:$G$51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età'!$C$52:$G$52</c:f>
              <c:numCache>
                <c:formatCode>#,##0</c:formatCode>
                <c:ptCount val="5"/>
                <c:pt idx="0">
                  <c:v>100</c:v>
                </c:pt>
                <c:pt idx="1">
                  <c:v>108.73752610814573</c:v>
                </c:pt>
                <c:pt idx="2">
                  <c:v>116.32629380366674</c:v>
                </c:pt>
                <c:pt idx="3">
                  <c:v>54.212114179624038</c:v>
                </c:pt>
                <c:pt idx="4">
                  <c:v>52.634021814806218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6E8-4C19-BE81-BEB9FE19C7AF}"/>
            </c:ext>
          </c:extLst>
        </c:ser>
        <c:ser>
          <c:idx val="1"/>
          <c:order val="1"/>
          <c:tx>
            <c:strRef>
              <c:f>'2. Classe età'!$B$53</c:f>
              <c:strCache>
                <c:ptCount val="1"/>
                <c:pt idx="0">
                  <c:v>30-49 anni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Classe età'!$C$51:$G$51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età'!$C$53:$G$53</c:f>
              <c:numCache>
                <c:formatCode>#,##0</c:formatCode>
                <c:ptCount val="5"/>
                <c:pt idx="0">
                  <c:v>100</c:v>
                </c:pt>
                <c:pt idx="1">
                  <c:v>105.75787401574803</c:v>
                </c:pt>
                <c:pt idx="2">
                  <c:v>103.46948818897638</c:v>
                </c:pt>
                <c:pt idx="3">
                  <c:v>46.112204724409452</c:v>
                </c:pt>
                <c:pt idx="4">
                  <c:v>45.386318897637793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6E8-4C19-BE81-BEB9FE19C7AF}"/>
            </c:ext>
          </c:extLst>
        </c:ser>
        <c:ser>
          <c:idx val="2"/>
          <c:order val="2"/>
          <c:tx>
            <c:strRef>
              <c:f>'2. Classe età'!$B$54</c:f>
              <c:strCache>
                <c:ptCount val="1"/>
                <c:pt idx="0">
                  <c:v>50-69 anni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Classe età'!$C$51:$G$51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età'!$C$54:$G$54</c:f>
              <c:numCache>
                <c:formatCode>#,##0</c:formatCode>
                <c:ptCount val="5"/>
                <c:pt idx="0">
                  <c:v>100</c:v>
                </c:pt>
                <c:pt idx="1">
                  <c:v>120.05830903790087</c:v>
                </c:pt>
                <c:pt idx="2">
                  <c:v>110.96209912536443</c:v>
                </c:pt>
                <c:pt idx="3">
                  <c:v>64.956268221574348</c:v>
                </c:pt>
                <c:pt idx="4">
                  <c:v>78.658892128279874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6E8-4C19-BE81-BEB9FE19C7AF}"/>
            </c:ext>
          </c:extLst>
        </c:ser>
        <c:ser>
          <c:idx val="3"/>
          <c:order val="3"/>
          <c:tx>
            <c:strRef>
              <c:f>'2. Classe età'!$B$55</c:f>
              <c:strCache>
                <c:ptCount val="1"/>
                <c:pt idx="0">
                  <c:v>≥70 anni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 Classe età'!$C$51:$G$51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età'!$C$55:$G$55</c:f>
              <c:numCache>
                <c:formatCode>#,##0</c:formatCode>
                <c:ptCount val="5"/>
                <c:pt idx="0">
                  <c:v>100</c:v>
                </c:pt>
                <c:pt idx="1">
                  <c:v>110.71428571428572</c:v>
                </c:pt>
                <c:pt idx="2">
                  <c:v>146.42857142857142</c:v>
                </c:pt>
                <c:pt idx="3">
                  <c:v>100</c:v>
                </c:pt>
                <c:pt idx="4">
                  <c:v>107.14285714285714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6E8-4C19-BE81-BEB9FE19C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3403613462658882"/>
          <c:y val="0.29780803441236514"/>
          <c:w val="0.29524099771303713"/>
          <c:h val="0.596120224555263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57-48E9-82D0-33FD6929EDF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57-48E9-82D0-33FD6929EDF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56-404E-B1CD-D37F531C48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C56-404E-B1CD-D37F531C48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F57-48E9-82D0-33FD6929EDF6}"/>
              </c:ext>
            </c:extLst>
          </c:dPt>
          <c:dLbls>
            <c:dLbl>
              <c:idx val="0"/>
              <c:layout>
                <c:manualLayout>
                  <c:x val="-6.8083499148820855E-4"/>
                  <c:y val="4.25233304170312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57-48E9-82D0-33FD6929EDF6}"/>
                </c:ext>
              </c:extLst>
            </c:dLbl>
            <c:dLbl>
              <c:idx val="1"/>
              <c:layout>
                <c:manualLayout>
                  <c:x val="2.6756761002002367E-3"/>
                  <c:y val="-1.04279673374161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57-48E9-82D0-33FD6929EDF6}"/>
                </c:ext>
              </c:extLst>
            </c:dLbl>
            <c:dLbl>
              <c:idx val="2"/>
              <c:layout>
                <c:manualLayout>
                  <c:x val="-3.3850552476562108E-2"/>
                  <c:y val="3.95672936716243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56-404E-B1CD-D37F531C4831}"/>
                </c:ext>
              </c:extLst>
            </c:dLbl>
            <c:dLbl>
              <c:idx val="3"/>
              <c:layout>
                <c:manualLayout>
                  <c:x val="-4.8310938839135717E-2"/>
                  <c:y val="-2.80245698454360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56-404E-B1CD-D37F531C4831}"/>
                </c:ext>
              </c:extLst>
            </c:dLbl>
            <c:dLbl>
              <c:idx val="4"/>
              <c:layout>
                <c:manualLayout>
                  <c:x val="2.936590628959012E-2"/>
                  <c:y val="-1.858778069407969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57-48E9-82D0-33FD6929EDF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Classe età'!$B$9:$B$13</c:f>
              <c:strCache>
                <c:ptCount val="5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  <c:pt idx="4">
                  <c:v>N.c.</c:v>
                </c:pt>
              </c:strCache>
            </c:strRef>
          </c:cat>
          <c:val>
            <c:numRef>
              <c:f>'2. Classe età'!$C$9:$C$13</c:f>
              <c:numCache>
                <c:formatCode>#,##0</c:formatCode>
                <c:ptCount val="5"/>
                <c:pt idx="0">
                  <c:v>7672</c:v>
                </c:pt>
                <c:pt idx="1">
                  <c:v>4584</c:v>
                </c:pt>
                <c:pt idx="2">
                  <c:v>1454</c:v>
                </c:pt>
                <c:pt idx="3">
                  <c:v>22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6-404E-B1CD-D37F531C4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Classe età'!$C$60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Classe età'!$B$61:$B$65</c:f>
              <c:strCache>
                <c:ptCount val="5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  <c:pt idx="4">
                  <c:v>N.c.</c:v>
                </c:pt>
              </c:strCache>
            </c:strRef>
          </c:cat>
          <c:val>
            <c:numRef>
              <c:f>'2. Classe età'!$C$61:$C$65</c:f>
              <c:numCache>
                <c:formatCode>#,##0</c:formatCode>
                <c:ptCount val="5"/>
                <c:pt idx="0">
                  <c:v>3372</c:v>
                </c:pt>
                <c:pt idx="1">
                  <c:v>1279</c:v>
                </c:pt>
                <c:pt idx="2">
                  <c:v>332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4-470D-94F0-DB51F9BBA1E7}"/>
            </c:ext>
          </c:extLst>
        </c:ser>
        <c:ser>
          <c:idx val="1"/>
          <c:order val="1"/>
          <c:tx>
            <c:strRef>
              <c:f>'2. Classe età'!$D$60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Classe età'!$B$61:$B$65</c:f>
              <c:strCache>
                <c:ptCount val="5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  <c:pt idx="4">
                  <c:v>N.c.</c:v>
                </c:pt>
              </c:strCache>
            </c:strRef>
          </c:cat>
          <c:val>
            <c:numRef>
              <c:f>'2. Classe età'!$D$61:$D$65</c:f>
              <c:numCache>
                <c:formatCode>#,##0</c:formatCode>
                <c:ptCount val="5"/>
                <c:pt idx="0">
                  <c:v>3184</c:v>
                </c:pt>
                <c:pt idx="1">
                  <c:v>958</c:v>
                </c:pt>
                <c:pt idx="2">
                  <c:v>150</c:v>
                </c:pt>
                <c:pt idx="3">
                  <c:v>-3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4-470D-94F0-DB51F9BBA1E7}"/>
            </c:ext>
          </c:extLst>
        </c:ser>
        <c:ser>
          <c:idx val="2"/>
          <c:order val="2"/>
          <c:tx>
            <c:strRef>
              <c:f>'2. Classe età'!$E$60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Classe età'!$B$61:$B$65</c:f>
              <c:strCache>
                <c:ptCount val="5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  <c:pt idx="4">
                  <c:v>N.c.</c:v>
                </c:pt>
              </c:strCache>
            </c:strRef>
          </c:cat>
          <c:val>
            <c:numRef>
              <c:f>'2. Classe età'!$E$61:$E$65</c:f>
              <c:numCache>
                <c:formatCode>#,##0</c:formatCode>
                <c:ptCount val="5"/>
                <c:pt idx="0">
                  <c:v>3245</c:v>
                </c:pt>
                <c:pt idx="1">
                  <c:v>1138</c:v>
                </c:pt>
                <c:pt idx="2">
                  <c:v>266</c:v>
                </c:pt>
                <c:pt idx="3">
                  <c:v>-6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4-470D-94F0-DB51F9BBA1E7}"/>
            </c:ext>
          </c:extLst>
        </c:ser>
        <c:ser>
          <c:idx val="3"/>
          <c:order val="3"/>
          <c:tx>
            <c:strRef>
              <c:f>'2. Classe età'!$F$60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Classe età'!$B$61:$B$65</c:f>
              <c:strCache>
                <c:ptCount val="5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  <c:pt idx="4">
                  <c:v>N.c.</c:v>
                </c:pt>
              </c:strCache>
            </c:strRef>
          </c:cat>
          <c:val>
            <c:numRef>
              <c:f>'2. Classe età'!$F$61:$F$65</c:f>
              <c:numCache>
                <c:formatCode>#,##0</c:formatCode>
                <c:ptCount val="5"/>
                <c:pt idx="0">
                  <c:v>1279</c:v>
                </c:pt>
                <c:pt idx="1">
                  <c:v>305</c:v>
                </c:pt>
                <c:pt idx="2">
                  <c:v>43</c:v>
                </c:pt>
                <c:pt idx="3">
                  <c:v>-10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4-470D-94F0-DB51F9BBA1E7}"/>
            </c:ext>
          </c:extLst>
        </c:ser>
        <c:ser>
          <c:idx val="4"/>
          <c:order val="4"/>
          <c:tx>
            <c:strRef>
              <c:f>'2. Classe età'!$G$60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Classe età'!$B$61:$B$65</c:f>
              <c:strCache>
                <c:ptCount val="5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  <c:pt idx="4">
                  <c:v>N.c.</c:v>
                </c:pt>
              </c:strCache>
            </c:strRef>
          </c:cat>
          <c:val>
            <c:numRef>
              <c:f>'2. Classe età'!$G$61:$G$65</c:f>
              <c:numCache>
                <c:formatCode>#,##0</c:formatCode>
                <c:ptCount val="5"/>
                <c:pt idx="0">
                  <c:v>3136</c:v>
                </c:pt>
                <c:pt idx="1">
                  <c:v>895</c:v>
                </c:pt>
                <c:pt idx="2">
                  <c:v>105</c:v>
                </c:pt>
                <c:pt idx="3">
                  <c:v>-8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44-470D-94F0-DB51F9BBA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290224"/>
        <c:axId val="745287600"/>
      </c:barChart>
      <c:catAx>
        <c:axId val="74529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5287600"/>
        <c:crosses val="autoZero"/>
        <c:auto val="1"/>
        <c:lblAlgn val="ctr"/>
        <c:lblOffset val="100"/>
        <c:noMultiLvlLbl val="0"/>
      </c:catAx>
      <c:valAx>
        <c:axId val="745287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529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Genere'!$B$31</c:f>
              <c:strCache>
                <c:ptCount val="1"/>
                <c:pt idx="0">
                  <c:v>Maschi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Genere'!$C$30:$G$30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Genere'!$C$31:$G$31</c:f>
              <c:numCache>
                <c:formatCode>#,##0</c:formatCode>
                <c:ptCount val="5"/>
                <c:pt idx="0">
                  <c:v>100</c:v>
                </c:pt>
                <c:pt idx="1">
                  <c:v>102.51426361086935</c:v>
                </c:pt>
                <c:pt idx="2">
                  <c:v>109.25442413693067</c:v>
                </c:pt>
                <c:pt idx="3">
                  <c:v>51.107243013248237</c:v>
                </c:pt>
                <c:pt idx="4">
                  <c:v>61.966927763272409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533-439B-AC32-AE8FE8409A1B}"/>
            </c:ext>
          </c:extLst>
        </c:ser>
        <c:ser>
          <c:idx val="1"/>
          <c:order val="1"/>
          <c:tx>
            <c:strRef>
              <c:f>'2. Genere'!$B$32</c:f>
              <c:strCache>
                <c:ptCount val="1"/>
                <c:pt idx="0">
                  <c:v>Femmine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Genere'!$C$30:$G$30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Genere'!$C$32:$G$32</c:f>
              <c:numCache>
                <c:formatCode>#,##0</c:formatCode>
                <c:ptCount val="5"/>
                <c:pt idx="0">
                  <c:v>100</c:v>
                </c:pt>
                <c:pt idx="1">
                  <c:v>104.6596619460941</c:v>
                </c:pt>
                <c:pt idx="2">
                  <c:v>104.49215775848941</c:v>
                </c:pt>
                <c:pt idx="3">
                  <c:v>44.891122278056947</c:v>
                </c:pt>
                <c:pt idx="4">
                  <c:v>55.839805086036243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533-439B-AC32-AE8FE8409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2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Genere'!$B$46</c:f>
              <c:strCache>
                <c:ptCount val="1"/>
                <c:pt idx="0">
                  <c:v>Maschi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Genere'!$C$45:$G$45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Genere'!$C$46:$G$46</c:f>
              <c:numCache>
                <c:formatCode>#,##0</c:formatCode>
                <c:ptCount val="5"/>
                <c:pt idx="0">
                  <c:v>100</c:v>
                </c:pt>
                <c:pt idx="1">
                  <c:v>107.17005076142132</c:v>
                </c:pt>
                <c:pt idx="2">
                  <c:v>113.52791878172587</c:v>
                </c:pt>
                <c:pt idx="3">
                  <c:v>58.020304568527912</c:v>
                </c:pt>
                <c:pt idx="4">
                  <c:v>56.992385786802032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6B5-48D5-9060-EC62441B9296}"/>
            </c:ext>
          </c:extLst>
        </c:ser>
        <c:ser>
          <c:idx val="1"/>
          <c:order val="1"/>
          <c:tx>
            <c:strRef>
              <c:f>'2. Genere'!$B$47</c:f>
              <c:strCache>
                <c:ptCount val="1"/>
                <c:pt idx="0">
                  <c:v>Femmine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Genere'!$C$45:$G$45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Genere'!$C$47:$G$47</c:f>
              <c:numCache>
                <c:formatCode>#,##0</c:formatCode>
                <c:ptCount val="5"/>
                <c:pt idx="0">
                  <c:v>100</c:v>
                </c:pt>
                <c:pt idx="1">
                  <c:v>109.45423696861157</c:v>
                </c:pt>
                <c:pt idx="2">
                  <c:v>107.76699029126213</c:v>
                </c:pt>
                <c:pt idx="3">
                  <c:v>47.035535865774342</c:v>
                </c:pt>
                <c:pt idx="4">
                  <c:v>48.213780752191539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6B5-48D5-9060-EC62441B9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</a:t>
            </a:r>
            <a:r>
              <a:rPr lang="it-IT" b="1" baseline="0"/>
              <a:t> AVVIAMENTI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796-49EF-896B-EE3759A0B8F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6-49EF-896B-EE3759A0B8FA}"/>
              </c:ext>
            </c:extLst>
          </c:dPt>
          <c:dLbls>
            <c:dLbl>
              <c:idx val="0"/>
              <c:layout>
                <c:manualLayout>
                  <c:x val="4.3522488442028766E-2"/>
                  <c:y val="-9.45829687955672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96-49EF-896B-EE3759A0B8FA}"/>
                </c:ext>
              </c:extLst>
            </c:dLbl>
            <c:dLbl>
              <c:idx val="1"/>
              <c:layout>
                <c:manualLayout>
                  <c:x val="-2.0168778746996307E-2"/>
                  <c:y val="7.46066637503645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96-49EF-896B-EE3759A0B8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Genere'!$B$9:$B$10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'2. Genere'!$C$9:$C$10</c:f>
              <c:numCache>
                <c:formatCode>#,##0</c:formatCode>
                <c:ptCount val="2"/>
                <c:pt idx="0">
                  <c:v>6408</c:v>
                </c:pt>
                <c:pt idx="1">
                  <c:v>7334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6-49EF-896B-EE3759A0B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Genere'!$C$54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'2. Genere'!$C$55:$C$56</c:f>
              <c:numCache>
                <c:formatCode>#,##0</c:formatCode>
                <c:ptCount val="2"/>
                <c:pt idx="0">
                  <c:v>2461</c:v>
                </c:pt>
                <c:pt idx="1">
                  <c:v>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E-4310-8738-07D69695590E}"/>
            </c:ext>
          </c:extLst>
        </c:ser>
        <c:ser>
          <c:idx val="1"/>
          <c:order val="1"/>
          <c:tx>
            <c:strRef>
              <c:f>'2. Genere'!$D$54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'2. Genere'!$D$55:$D$56</c:f>
              <c:numCache>
                <c:formatCode>#,##0</c:formatCode>
                <c:ptCount val="2"/>
                <c:pt idx="0">
                  <c:v>2156</c:v>
                </c:pt>
                <c:pt idx="1">
                  <c:v>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5E-4310-8738-07D69695590E}"/>
            </c:ext>
          </c:extLst>
        </c:ser>
        <c:ser>
          <c:idx val="2"/>
          <c:order val="2"/>
          <c:tx>
            <c:strRef>
              <c:f>'2. Genere'!$E$54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'2. Genere'!$E$55:$E$56</c:f>
              <c:numCache>
                <c:formatCode>#,##0</c:formatCode>
                <c:ptCount val="2"/>
                <c:pt idx="0">
                  <c:v>2352</c:v>
                </c:pt>
                <c:pt idx="1">
                  <c:v>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5E-4310-8738-07D69695590E}"/>
            </c:ext>
          </c:extLst>
        </c:ser>
        <c:ser>
          <c:idx val="3"/>
          <c:order val="3"/>
          <c:tx>
            <c:strRef>
              <c:f>'2. Genere'!$F$54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'2. Genere'!$F$55:$F$56</c:f>
              <c:numCache>
                <c:formatCode>#,##0</c:formatCode>
                <c:ptCount val="2"/>
                <c:pt idx="0">
                  <c:v>713</c:v>
                </c:pt>
                <c:pt idx="1">
                  <c:v>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5E-4310-8738-07D69695590E}"/>
            </c:ext>
          </c:extLst>
        </c:ser>
        <c:ser>
          <c:idx val="4"/>
          <c:order val="4"/>
          <c:tx>
            <c:strRef>
              <c:f>'2. Genere'!$G$54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'2. Genere'!$G$55:$G$56</c:f>
              <c:numCache>
                <c:formatCode>#,##0</c:formatCode>
                <c:ptCount val="2"/>
                <c:pt idx="0">
                  <c:v>1917</c:v>
                </c:pt>
                <c:pt idx="1">
                  <c:v>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5E-4310-8738-07D696955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6717064"/>
        <c:axId val="806717392"/>
      </c:barChart>
      <c:catAx>
        <c:axId val="80671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6717392"/>
        <c:crosses val="autoZero"/>
        <c:auto val="1"/>
        <c:lblAlgn val="ctr"/>
        <c:lblOffset val="100"/>
        <c:noMultiLvlLbl val="0"/>
      </c:catAx>
      <c:valAx>
        <c:axId val="80671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671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Nazionalità'!$B$31</c:f>
              <c:strCache>
                <c:ptCount val="1"/>
                <c:pt idx="0">
                  <c:v>Italiani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Nazionalità'!$C$30:$G$30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Nazionalità'!$C$31:$G$31</c:f>
              <c:numCache>
                <c:formatCode>#,##0</c:formatCode>
                <c:ptCount val="5"/>
                <c:pt idx="0">
                  <c:v>100</c:v>
                </c:pt>
                <c:pt idx="1">
                  <c:v>99.803525623533261</c:v>
                </c:pt>
                <c:pt idx="2">
                  <c:v>102.63057359602685</c:v>
                </c:pt>
                <c:pt idx="3">
                  <c:v>45.718495879495713</c:v>
                </c:pt>
                <c:pt idx="4">
                  <c:v>57.823500518474049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BFC-4F8A-998A-AF34893A5AAD}"/>
            </c:ext>
          </c:extLst>
        </c:ser>
        <c:ser>
          <c:idx val="1"/>
          <c:order val="1"/>
          <c:tx>
            <c:strRef>
              <c:f>'2. Nazionalità'!$B$32</c:f>
              <c:strCache>
                <c:ptCount val="1"/>
                <c:pt idx="0">
                  <c:v>Stranieri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Nazionalità'!$C$30:$G$30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Nazionalità'!$C$32:$G$32</c:f>
              <c:numCache>
                <c:formatCode>#,##0</c:formatCode>
                <c:ptCount val="5"/>
                <c:pt idx="0">
                  <c:v>100</c:v>
                </c:pt>
                <c:pt idx="1">
                  <c:v>114.55812999794956</c:v>
                </c:pt>
                <c:pt idx="2">
                  <c:v>113.92249333606725</c:v>
                </c:pt>
                <c:pt idx="3">
                  <c:v>53.393479598113593</c:v>
                </c:pt>
                <c:pt idx="4">
                  <c:v>61.123641582940337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BFC-4F8A-998A-AF34893A5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08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Nazionalità'!$B$46</c:f>
              <c:strCache>
                <c:ptCount val="1"/>
                <c:pt idx="0">
                  <c:v>Italiani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Nazionalità'!$C$45:$G$45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Nazionalità'!$C$46:$G$46</c:f>
              <c:numCache>
                <c:formatCode>#,##0</c:formatCode>
                <c:ptCount val="5"/>
                <c:pt idx="0">
                  <c:v>100</c:v>
                </c:pt>
                <c:pt idx="1">
                  <c:v>104.93879572631431</c:v>
                </c:pt>
                <c:pt idx="2">
                  <c:v>106.38222599589614</c:v>
                </c:pt>
                <c:pt idx="3">
                  <c:v>48.885586924219908</c:v>
                </c:pt>
                <c:pt idx="4">
                  <c:v>50.796009339842918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391-408A-A76A-7BE400D15D16}"/>
            </c:ext>
          </c:extLst>
        </c:ser>
        <c:ser>
          <c:idx val="1"/>
          <c:order val="1"/>
          <c:tx>
            <c:strRef>
              <c:f>'2. Nazionalità'!$B$47</c:f>
              <c:strCache>
                <c:ptCount val="1"/>
                <c:pt idx="0">
                  <c:v>Stranieri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Nazionalità'!$C$45:$G$45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Nazionalità'!$C$47:$G$47</c:f>
              <c:numCache>
                <c:formatCode>#,##0</c:formatCode>
                <c:ptCount val="5"/>
                <c:pt idx="0">
                  <c:v>100</c:v>
                </c:pt>
                <c:pt idx="1">
                  <c:v>115.5114722753346</c:v>
                </c:pt>
                <c:pt idx="2">
                  <c:v>112.88240917782026</c:v>
                </c:pt>
                <c:pt idx="3">
                  <c:v>59.273422562141484</c:v>
                </c:pt>
                <c:pt idx="4">
                  <c:v>54.899617590822182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391-408A-A76A-7BE400D15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'1. Strutture ricettive'!$V$10</c:f>
              <c:strCache>
                <c:ptCount val="1"/>
                <c:pt idx="0">
                  <c:v>Provincia di Varese</c:v>
                </c:pt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B8-4426-A473-9831090B949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B8-4426-A473-9831090B94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B8-4426-A473-9831090B94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B8-4426-A473-9831090B9491}"/>
              </c:ext>
            </c:extLst>
          </c:dPt>
          <c:dLbls>
            <c:dLbl>
              <c:idx val="0"/>
              <c:layout>
                <c:manualLayout>
                  <c:x val="7.4402189088066117E-3"/>
                  <c:y val="2.5849363766238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B8-4426-A473-9831090B9491}"/>
                </c:ext>
              </c:extLst>
            </c:dLbl>
            <c:dLbl>
              <c:idx val="1"/>
              <c:layout>
                <c:manualLayout>
                  <c:x val="7.2485620148542661E-4"/>
                  <c:y val="-9.67456283154478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B8-4426-A473-9831090B94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B8-4426-A473-9831090B9491}"/>
                </c:ext>
              </c:extLst>
            </c:dLbl>
            <c:dLbl>
              <c:idx val="3"/>
              <c:layout>
                <c:manualLayout>
                  <c:x val="-8.5073699120943216E-2"/>
                  <c:y val="7.74387576552930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B8-4426-A473-9831090B949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 Strutture ricettive'!$W$9:$X$9</c:f>
              <c:strCache>
                <c:ptCount val="2"/>
                <c:pt idx="0">
                  <c:v>Alberghi</c:v>
                </c:pt>
                <c:pt idx="1">
                  <c:v>Complementari</c:v>
                </c:pt>
              </c:strCache>
            </c:strRef>
          </c:cat>
          <c:val>
            <c:numRef>
              <c:f>'1. Strutture ricettive'!$W$10:$X$10</c:f>
              <c:numCache>
                <c:formatCode>#,##0</c:formatCode>
                <c:ptCount val="2"/>
                <c:pt idx="0">
                  <c:v>156</c:v>
                </c:pt>
                <c:pt idx="1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B8-4426-A473-9831090B9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926-40AE-9DE6-C84F7091CF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26-40AE-9DE6-C84F7091CFC8}"/>
              </c:ext>
            </c:extLst>
          </c:dPt>
          <c:dLbls>
            <c:dLbl>
              <c:idx val="0"/>
              <c:layout>
                <c:manualLayout>
                  <c:x val="2.9186172547544183E-2"/>
                  <c:y val="-0.113101487314085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26-40AE-9DE6-C84F7091CFC8}"/>
                </c:ext>
              </c:extLst>
            </c:dLbl>
            <c:dLbl>
              <c:idx val="1"/>
              <c:layout>
                <c:manualLayout>
                  <c:x val="-2.4733098635708078E-2"/>
                  <c:y val="8.61807378244386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26-40AE-9DE6-C84F7091CF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Nazionalità'!$B$9:$B$10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'2. Nazionalità'!$C$9:$C$10</c:f>
              <c:numCache>
                <c:formatCode>#,##0</c:formatCode>
                <c:ptCount val="2"/>
                <c:pt idx="0">
                  <c:v>10595</c:v>
                </c:pt>
                <c:pt idx="1">
                  <c:v>2981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6-40AE-9DE6-C84F7091C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Nazionalità'!$B$55:$B$56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'2. Nazionalità'!$C$55:$C$56</c:f>
              <c:numCache>
                <c:formatCode>#,##0</c:formatCode>
                <c:ptCount val="2"/>
                <c:pt idx="0">
                  <c:v>4190</c:v>
                </c:pt>
                <c:pt idx="1">
                  <c:v>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E-4E89-A1A4-EF99C41BDC8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Nazionalità'!$B$55:$B$56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'2. Nazionalità'!$D$55:$D$56</c:f>
              <c:numCache>
                <c:formatCode>#,##0</c:formatCode>
                <c:ptCount val="2"/>
                <c:pt idx="0">
                  <c:v>3456</c:v>
                </c:pt>
                <c:pt idx="1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E-4E89-A1A4-EF99C41BDC8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Nazionalità'!$B$55:$B$56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'2. Nazionalità'!$E$55:$E$56</c:f>
              <c:numCache>
                <c:formatCode>#,##0</c:formatCode>
                <c:ptCount val="2"/>
                <c:pt idx="0">
                  <c:v>3770</c:v>
                </c:pt>
                <c:pt idx="1">
                  <c:v>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CE-4E89-A1A4-EF99C41BDC8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Nazionalità'!$B$55:$B$56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'2. Nazionalità'!$F$55:$F$56</c:f>
              <c:numCache>
                <c:formatCode>#,##0</c:formatCode>
                <c:ptCount val="2"/>
                <c:pt idx="0">
                  <c:v>1468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CE-4E89-A1A4-EF99C41BDC81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Nazionalità'!$B$55:$B$56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'2. Nazionalità'!$G$55:$G$56</c:f>
              <c:numCache>
                <c:formatCode>#,##0</c:formatCode>
                <c:ptCount val="2"/>
                <c:pt idx="0">
                  <c:v>3416</c:v>
                </c:pt>
                <c:pt idx="1">
                  <c:v>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CE-4E89-A1A4-EF99C41BD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774368"/>
        <c:axId val="737774696"/>
      </c:barChart>
      <c:catAx>
        <c:axId val="73777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7774696"/>
        <c:crosses val="autoZero"/>
        <c:auto val="1"/>
        <c:lblAlgn val="ctr"/>
        <c:lblOffset val="100"/>
        <c:noMultiLvlLbl val="0"/>
      </c:catAx>
      <c:valAx>
        <c:axId val="737774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777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Delegazioni'!$B$36</c:f>
              <c:strCache>
                <c:ptCount val="1"/>
                <c:pt idx="0">
                  <c:v>Lago Maggiore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Delegazioni'!$C$36:$G$36</c:f>
              <c:numCache>
                <c:formatCode>#,##0</c:formatCode>
                <c:ptCount val="5"/>
                <c:pt idx="0">
                  <c:v>100</c:v>
                </c:pt>
                <c:pt idx="1">
                  <c:v>98.171368861024035</c:v>
                </c:pt>
                <c:pt idx="2">
                  <c:v>96.499477533960288</c:v>
                </c:pt>
                <c:pt idx="3">
                  <c:v>78.10867293625914</c:v>
                </c:pt>
                <c:pt idx="4">
                  <c:v>100.31347962382443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03B-4D61-9DEE-E86D2C241C99}"/>
            </c:ext>
          </c:extLst>
        </c:ser>
        <c:ser>
          <c:idx val="1"/>
          <c:order val="1"/>
          <c:tx>
            <c:strRef>
              <c:f>'2. Delegazioni'!$B$37</c:f>
              <c:strCache>
                <c:ptCount val="1"/>
                <c:pt idx="0">
                  <c:v>Area varesina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Delegazioni'!$C$37:$G$37</c:f>
              <c:numCache>
                <c:formatCode>#,##0</c:formatCode>
                <c:ptCount val="5"/>
                <c:pt idx="0">
                  <c:v>100</c:v>
                </c:pt>
                <c:pt idx="1">
                  <c:v>108.03637713437269</c:v>
                </c:pt>
                <c:pt idx="2">
                  <c:v>106.19896065330363</c:v>
                </c:pt>
                <c:pt idx="3">
                  <c:v>55.642167780252414</c:v>
                </c:pt>
                <c:pt idx="4">
                  <c:v>76.633259094283588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03B-4D61-9DEE-E86D2C241C99}"/>
            </c:ext>
          </c:extLst>
        </c:ser>
        <c:ser>
          <c:idx val="2"/>
          <c:order val="2"/>
          <c:tx>
            <c:strRef>
              <c:f>'2. Delegazioni'!$B$38</c:f>
              <c:strCache>
                <c:ptCount val="1"/>
                <c:pt idx="0">
                  <c:v>Area montana e valli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Delegazioni'!$C$38:$G$38</c:f>
              <c:numCache>
                <c:formatCode>#,##0</c:formatCode>
                <c:ptCount val="5"/>
                <c:pt idx="0">
                  <c:v>100</c:v>
                </c:pt>
                <c:pt idx="1">
                  <c:v>99.050203527815469</c:v>
                </c:pt>
                <c:pt idx="2">
                  <c:v>98.100407055630939</c:v>
                </c:pt>
                <c:pt idx="3">
                  <c:v>63.772048846675709</c:v>
                </c:pt>
                <c:pt idx="4">
                  <c:v>74.694708276797826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3B-4D61-9DEE-E86D2C241C99}"/>
            </c:ext>
          </c:extLst>
        </c:ser>
        <c:ser>
          <c:idx val="3"/>
          <c:order val="3"/>
          <c:tx>
            <c:strRef>
              <c:f>'2. Delegazioni'!$B$39</c:f>
              <c:strCache>
                <c:ptCount val="1"/>
                <c:pt idx="0">
                  <c:v>Gallarate - Malpensa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Delegazioni'!$C$39:$G$39</c:f>
              <c:numCache>
                <c:formatCode>#,##0</c:formatCode>
                <c:ptCount val="5"/>
                <c:pt idx="0">
                  <c:v>100</c:v>
                </c:pt>
                <c:pt idx="1">
                  <c:v>103.1013027415905</c:v>
                </c:pt>
                <c:pt idx="2">
                  <c:v>107.14563484347657</c:v>
                </c:pt>
                <c:pt idx="3">
                  <c:v>27.347851448570875</c:v>
                </c:pt>
                <c:pt idx="4">
                  <c:v>29.467237021193853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03B-4D61-9DEE-E86D2C241C99}"/>
            </c:ext>
          </c:extLst>
        </c:ser>
        <c:ser>
          <c:idx val="4"/>
          <c:order val="4"/>
          <c:tx>
            <c:strRef>
              <c:f>'2. Delegazioni'!$B$40</c:f>
              <c:strCache>
                <c:ptCount val="1"/>
                <c:pt idx="0">
                  <c:v>Busto Arsizio - Seprio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Delegazioni'!$C$40:$G$40</c:f>
              <c:numCache>
                <c:formatCode>#,##0</c:formatCode>
                <c:ptCount val="5"/>
                <c:pt idx="0">
                  <c:v>100</c:v>
                </c:pt>
                <c:pt idx="1">
                  <c:v>103.04857621440536</c:v>
                </c:pt>
                <c:pt idx="2">
                  <c:v>114.67336683417086</c:v>
                </c:pt>
                <c:pt idx="3">
                  <c:v>65.829145728643212</c:v>
                </c:pt>
                <c:pt idx="4">
                  <c:v>82.747068676716921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03B-4D61-9DEE-E86D2C241C99}"/>
            </c:ext>
          </c:extLst>
        </c:ser>
        <c:ser>
          <c:idx val="5"/>
          <c:order val="5"/>
          <c:tx>
            <c:strRef>
              <c:f>'2. Delegazioni'!$B$41</c:f>
              <c:strCache>
                <c:ptCount val="1"/>
                <c:pt idx="0">
                  <c:v>Area saronnese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Delegazioni'!$C$41:$G$41</c:f>
              <c:numCache>
                <c:formatCode>#,##0</c:formatCode>
                <c:ptCount val="5"/>
                <c:pt idx="0">
                  <c:v>100</c:v>
                </c:pt>
                <c:pt idx="1">
                  <c:v>105.46218487394958</c:v>
                </c:pt>
                <c:pt idx="2">
                  <c:v>109.45378151260505</c:v>
                </c:pt>
                <c:pt idx="3">
                  <c:v>67.927170868347346</c:v>
                </c:pt>
                <c:pt idx="4">
                  <c:v>76.400560224089631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03B-4D61-9DEE-E86D2C241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Delegazioni'!$B$58</c:f>
              <c:strCache>
                <c:ptCount val="1"/>
                <c:pt idx="0">
                  <c:v>Lago Maggiore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Delegazioni'!$C$58:$G$58</c:f>
              <c:numCache>
                <c:formatCode>#,##0</c:formatCode>
                <c:ptCount val="5"/>
                <c:pt idx="0">
                  <c:v>100</c:v>
                </c:pt>
                <c:pt idx="1">
                  <c:v>104.09698996655518</c:v>
                </c:pt>
                <c:pt idx="2">
                  <c:v>98.076923076923066</c:v>
                </c:pt>
                <c:pt idx="3">
                  <c:v>87.040133779264224</c:v>
                </c:pt>
                <c:pt idx="4">
                  <c:v>91.555183946488299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8F8-4C3E-9394-7B043F6896AC}"/>
            </c:ext>
          </c:extLst>
        </c:ser>
        <c:ser>
          <c:idx val="1"/>
          <c:order val="1"/>
          <c:tx>
            <c:strRef>
              <c:f>'2. Delegazioni'!$B$59</c:f>
              <c:strCache>
                <c:ptCount val="1"/>
                <c:pt idx="0">
                  <c:v>Area varesina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Delegazioni'!$C$59:$G$59</c:f>
              <c:numCache>
                <c:formatCode>#,##0</c:formatCode>
                <c:ptCount val="5"/>
                <c:pt idx="0">
                  <c:v>100</c:v>
                </c:pt>
                <c:pt idx="1">
                  <c:v>115.3907074973601</c:v>
                </c:pt>
                <c:pt idx="2">
                  <c:v>109.97888067581837</c:v>
                </c:pt>
                <c:pt idx="3">
                  <c:v>68.954593453009508</c:v>
                </c:pt>
                <c:pt idx="4">
                  <c:v>75.475184794086587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8F8-4C3E-9394-7B043F6896AC}"/>
            </c:ext>
          </c:extLst>
        </c:ser>
        <c:ser>
          <c:idx val="2"/>
          <c:order val="2"/>
          <c:tx>
            <c:strRef>
              <c:f>'2. Delegazioni'!$B$60</c:f>
              <c:strCache>
                <c:ptCount val="1"/>
                <c:pt idx="0">
                  <c:v>Area montana e valli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Delegazioni'!$C$60:$G$60</c:f>
              <c:numCache>
                <c:formatCode>#,##0</c:formatCode>
                <c:ptCount val="5"/>
                <c:pt idx="0">
                  <c:v>100</c:v>
                </c:pt>
                <c:pt idx="1">
                  <c:v>111.65523996082271</c:v>
                </c:pt>
                <c:pt idx="2">
                  <c:v>107.24779627815866</c:v>
                </c:pt>
                <c:pt idx="3">
                  <c:v>79.431929480901076</c:v>
                </c:pt>
                <c:pt idx="4">
                  <c:v>74.436826640548475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8F8-4C3E-9394-7B043F6896AC}"/>
            </c:ext>
          </c:extLst>
        </c:ser>
        <c:ser>
          <c:idx val="3"/>
          <c:order val="3"/>
          <c:tx>
            <c:strRef>
              <c:f>'2. Delegazioni'!$B$61</c:f>
              <c:strCache>
                <c:ptCount val="1"/>
                <c:pt idx="0">
                  <c:v>Gallarate - Malpensa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Delegazioni'!$C$61:$G$61</c:f>
              <c:numCache>
                <c:formatCode>#,##0</c:formatCode>
                <c:ptCount val="5"/>
                <c:pt idx="0">
                  <c:v>100</c:v>
                </c:pt>
                <c:pt idx="1">
                  <c:v>106.42430819316333</c:v>
                </c:pt>
                <c:pt idx="2">
                  <c:v>108.42105263157895</c:v>
                </c:pt>
                <c:pt idx="3">
                  <c:v>30.287574606619643</c:v>
                </c:pt>
                <c:pt idx="4">
                  <c:v>25.295713510580576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8F8-4C3E-9394-7B043F6896AC}"/>
            </c:ext>
          </c:extLst>
        </c:ser>
        <c:ser>
          <c:idx val="4"/>
          <c:order val="4"/>
          <c:tx>
            <c:strRef>
              <c:f>'2. Delegazioni'!$B$62</c:f>
              <c:strCache>
                <c:ptCount val="1"/>
                <c:pt idx="0">
                  <c:v>Busto Arsizio - Seprio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Delegazioni'!$C$62:$G$62</c:f>
              <c:numCache>
                <c:formatCode>#,##0</c:formatCode>
                <c:ptCount val="5"/>
                <c:pt idx="0">
                  <c:v>100</c:v>
                </c:pt>
                <c:pt idx="1">
                  <c:v>105.01808318264014</c:v>
                </c:pt>
                <c:pt idx="2">
                  <c:v>121.74502712477396</c:v>
                </c:pt>
                <c:pt idx="3">
                  <c:v>72.061482820976494</c:v>
                </c:pt>
                <c:pt idx="4">
                  <c:v>78.797468354430379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8F8-4C3E-9394-7B043F6896AC}"/>
            </c:ext>
          </c:extLst>
        </c:ser>
        <c:ser>
          <c:idx val="5"/>
          <c:order val="5"/>
          <c:tx>
            <c:strRef>
              <c:f>'2. Delegazioni'!$B$63</c:f>
              <c:strCache>
                <c:ptCount val="1"/>
                <c:pt idx="0">
                  <c:v>Area saronnese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Delegazioni'!$C$63:$G$63</c:f>
              <c:numCache>
                <c:formatCode>#,##0</c:formatCode>
                <c:ptCount val="5"/>
                <c:pt idx="0">
                  <c:v>100</c:v>
                </c:pt>
                <c:pt idx="1">
                  <c:v>110.78524124881741</c:v>
                </c:pt>
                <c:pt idx="2">
                  <c:v>119.29990539262063</c:v>
                </c:pt>
                <c:pt idx="3">
                  <c:v>67.455061494796595</c:v>
                </c:pt>
                <c:pt idx="4">
                  <c:v>77.388836329233683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8F8-4C3E-9394-7B043F689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487043093972228"/>
          <c:y val="0.27465988626421695"/>
          <c:w val="0.29803297664714989"/>
          <c:h val="0.6053794838145232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67F-460B-BB24-04E232D5463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D7-43A1-A60B-11576DE26237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7F-460B-BB24-04E232D54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67F-460B-BB24-04E232D5463C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5D7-43A1-A60B-11576DE2623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7F-460B-BB24-04E232D5463C}"/>
              </c:ext>
            </c:extLst>
          </c:dPt>
          <c:dLbls>
            <c:dLbl>
              <c:idx val="0"/>
              <c:layout>
                <c:manualLayout>
                  <c:x val="-1.4007043991295961E-2"/>
                  <c:y val="2.85469524642752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7F-460B-BB24-04E232D5463C}"/>
                </c:ext>
              </c:extLst>
            </c:dLbl>
            <c:dLbl>
              <c:idx val="1"/>
              <c:layout>
                <c:manualLayout>
                  <c:x val="-8.3569784832131234E-17"/>
                  <c:y val="-4.650809273840778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504273504273503"/>
                      <c:h val="0.14351851851851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5D7-43A1-A60B-11576DE26237}"/>
                </c:ext>
              </c:extLst>
            </c:dLbl>
            <c:dLbl>
              <c:idx val="2"/>
              <c:layout>
                <c:manualLayout>
                  <c:x val="-1.6589362227157504E-2"/>
                  <c:y val="2.3326042578011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7F-460B-BB24-04E232D5463C}"/>
                </c:ext>
              </c:extLst>
            </c:dLbl>
            <c:dLbl>
              <c:idx val="3"/>
              <c:layout>
                <c:manualLayout>
                  <c:x val="-4.2121273302375669E-3"/>
                  <c:y val="-2.76899241761446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7F-460B-BB24-04E232D5463C}"/>
                </c:ext>
              </c:extLst>
            </c:dLbl>
            <c:dLbl>
              <c:idx val="4"/>
              <c:layout>
                <c:manualLayout>
                  <c:x val="1.04105704735626E-2"/>
                  <c:y val="6.14825750947798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D7-43A1-A60B-11576DE26237}"/>
                </c:ext>
              </c:extLst>
            </c:dLbl>
            <c:dLbl>
              <c:idx val="5"/>
              <c:layout>
                <c:manualLayout>
                  <c:x val="3.7281826951118209E-2"/>
                  <c:y val="-4.782735491397120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7F-460B-BB24-04E232D5463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Delegazioni'!$B$9:$B$14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'2. Delegazioni'!$C$9:$C$14</c:f>
              <c:numCache>
                <c:formatCode>#,##0</c:formatCode>
                <c:ptCount val="6"/>
                <c:pt idx="0">
                  <c:v>1920</c:v>
                </c:pt>
                <c:pt idx="1">
                  <c:v>4129</c:v>
                </c:pt>
                <c:pt idx="2">
                  <c:v>1101</c:v>
                </c:pt>
                <c:pt idx="3">
                  <c:v>3031</c:v>
                </c:pt>
                <c:pt idx="4">
                  <c:v>2470</c:v>
                </c:pt>
                <c:pt idx="5">
                  <c:v>1091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F-460B-BB24-04E232D54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Delegazioni'!$C$69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Delegazioni'!$B$70:$B$75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'2. Delegazioni'!$C$70:$C$75</c:f>
              <c:numCache>
                <c:formatCode>#,##0</c:formatCode>
                <c:ptCount val="6"/>
                <c:pt idx="0">
                  <c:v>718</c:v>
                </c:pt>
                <c:pt idx="1">
                  <c:v>1600</c:v>
                </c:pt>
                <c:pt idx="2">
                  <c:v>453</c:v>
                </c:pt>
                <c:pt idx="3">
                  <c:v>1071</c:v>
                </c:pt>
                <c:pt idx="4">
                  <c:v>773</c:v>
                </c:pt>
                <c:pt idx="5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3-4C44-8C01-4F8FC6841000}"/>
            </c:ext>
          </c:extLst>
        </c:ser>
        <c:ser>
          <c:idx val="1"/>
          <c:order val="1"/>
          <c:tx>
            <c:strRef>
              <c:f>'2. Delegazioni'!$D$69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Delegazioni'!$B$70:$B$75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'2. Delegazioni'!$D$70:$D$75</c:f>
              <c:numCache>
                <c:formatCode>#,##0</c:formatCode>
                <c:ptCount val="6"/>
                <c:pt idx="0">
                  <c:v>634</c:v>
                </c:pt>
                <c:pt idx="1">
                  <c:v>1450</c:v>
                </c:pt>
                <c:pt idx="2">
                  <c:v>320</c:v>
                </c:pt>
                <c:pt idx="3">
                  <c:v>798</c:v>
                </c:pt>
                <c:pt idx="4">
                  <c:v>753</c:v>
                </c:pt>
                <c:pt idx="5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03-4C44-8C01-4F8FC6841000}"/>
            </c:ext>
          </c:extLst>
        </c:ser>
        <c:ser>
          <c:idx val="2"/>
          <c:order val="2"/>
          <c:tx>
            <c:strRef>
              <c:f>'2. Delegazioni'!$E$69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Delegazioni'!$B$70:$B$75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'2. Delegazioni'!$E$70:$E$75</c:f>
              <c:numCache>
                <c:formatCode>#,##0</c:formatCode>
                <c:ptCount val="6"/>
                <c:pt idx="0">
                  <c:v>674</c:v>
                </c:pt>
                <c:pt idx="1">
                  <c:v>1556</c:v>
                </c:pt>
                <c:pt idx="2">
                  <c:v>351</c:v>
                </c:pt>
                <c:pt idx="3">
                  <c:v>1030</c:v>
                </c:pt>
                <c:pt idx="4">
                  <c:v>730</c:v>
                </c:pt>
                <c:pt idx="5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03-4C44-8C01-4F8FC6841000}"/>
            </c:ext>
          </c:extLst>
        </c:ser>
        <c:ser>
          <c:idx val="3"/>
          <c:order val="3"/>
          <c:tx>
            <c:strRef>
              <c:f>'2. Delegazioni'!$F$69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Delegazioni'!$B$70:$B$75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'2. Delegazioni'!$F$70:$F$75</c:f>
              <c:numCache>
                <c:formatCode>#,##0</c:formatCode>
                <c:ptCount val="6"/>
                <c:pt idx="0">
                  <c:v>454</c:v>
                </c:pt>
                <c:pt idx="1">
                  <c:v>386</c:v>
                </c:pt>
                <c:pt idx="2">
                  <c:v>129</c:v>
                </c:pt>
                <c:pt idx="3">
                  <c:v>22</c:v>
                </c:pt>
                <c:pt idx="4">
                  <c:v>371</c:v>
                </c:pt>
                <c:pt idx="5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03-4C44-8C01-4F8FC6841000}"/>
            </c:ext>
          </c:extLst>
        </c:ser>
        <c:ser>
          <c:idx val="4"/>
          <c:order val="4"/>
          <c:tx>
            <c:strRef>
              <c:f>'2. Delegazioni'!$G$69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Delegazioni'!$B$70:$B$75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'2. Delegazioni'!$G$70:$G$75</c:f>
              <c:numCache>
                <c:formatCode>#,##0</c:formatCode>
                <c:ptCount val="6"/>
                <c:pt idx="0">
                  <c:v>825</c:v>
                </c:pt>
                <c:pt idx="1">
                  <c:v>1270</c:v>
                </c:pt>
                <c:pt idx="2">
                  <c:v>341</c:v>
                </c:pt>
                <c:pt idx="3">
                  <c:v>700</c:v>
                </c:pt>
                <c:pt idx="4">
                  <c:v>727</c:v>
                </c:pt>
                <c:pt idx="5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03-4C44-8C01-4F8FC6841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0398976"/>
        <c:axId val="750399632"/>
      </c:barChart>
      <c:catAx>
        <c:axId val="75039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50399632"/>
        <c:crosses val="autoZero"/>
        <c:auto val="1"/>
        <c:lblAlgn val="ctr"/>
        <c:lblOffset val="100"/>
        <c:noMultiLvlLbl val="0"/>
      </c:catAx>
      <c:valAx>
        <c:axId val="75039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5039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Strutture ricettive'!$B$36</c:f>
              <c:strCache>
                <c:ptCount val="1"/>
                <c:pt idx="0">
                  <c:v>Alberghi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 Strutture ricettive'!$C$35:$G$35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Strutture ricettive'!$C$36:$G$36</c:f>
              <c:numCache>
                <c:formatCode>#,##0</c:formatCode>
                <c:ptCount val="5"/>
                <c:pt idx="0">
                  <c:v>100</c:v>
                </c:pt>
                <c:pt idx="1">
                  <c:v>101.30738826390998</c:v>
                </c:pt>
                <c:pt idx="2">
                  <c:v>100.79051383399209</c:v>
                </c:pt>
                <c:pt idx="3">
                  <c:v>98.540589844937671</c:v>
                </c:pt>
                <c:pt idx="4">
                  <c:v>100.91213134691395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60B-4900-874C-655F3219E838}"/>
            </c:ext>
          </c:extLst>
        </c:ser>
        <c:ser>
          <c:idx val="1"/>
          <c:order val="1"/>
          <c:tx>
            <c:strRef>
              <c:f>'1. Strutture ricettive'!$B$37</c:f>
              <c:strCache>
                <c:ptCount val="1"/>
                <c:pt idx="0">
                  <c:v>Complementari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Strutture ricettive'!$C$35:$G$35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Strutture ricettive'!$C$37:$G$37</c:f>
              <c:numCache>
                <c:formatCode>#,##0</c:formatCode>
                <c:ptCount val="5"/>
                <c:pt idx="0">
                  <c:v>100</c:v>
                </c:pt>
                <c:pt idx="1">
                  <c:v>112.12121212121211</c:v>
                </c:pt>
                <c:pt idx="2">
                  <c:v>126.37987012987013</c:v>
                </c:pt>
                <c:pt idx="3">
                  <c:v>130.57359307359306</c:v>
                </c:pt>
                <c:pt idx="4">
                  <c:v>133.84740259740261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60B-4900-874C-655F3219E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4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Strutture ricettive'!$B$50</c:f>
              <c:strCache>
                <c:ptCount val="1"/>
                <c:pt idx="0">
                  <c:v>Alberghi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 Strutture ricettive'!$C$49:$G$49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Strutture ricettive'!$C$50:$G$50</c:f>
              <c:numCache>
                <c:formatCode>#,##0</c:formatCode>
                <c:ptCount val="5"/>
                <c:pt idx="0">
                  <c:v>100</c:v>
                </c:pt>
                <c:pt idx="1">
                  <c:v>95.375722543352609</c:v>
                </c:pt>
                <c:pt idx="2">
                  <c:v>94.797687861271669</c:v>
                </c:pt>
                <c:pt idx="3">
                  <c:v>93.063583815028906</c:v>
                </c:pt>
                <c:pt idx="4">
                  <c:v>90.173410404624278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A0-4F42-B9E1-2308F6E670DC}"/>
            </c:ext>
          </c:extLst>
        </c:ser>
        <c:ser>
          <c:idx val="1"/>
          <c:order val="1"/>
          <c:tx>
            <c:strRef>
              <c:f>'1. Strutture ricettive'!$B$51</c:f>
              <c:strCache>
                <c:ptCount val="1"/>
                <c:pt idx="0">
                  <c:v>Complementari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Strutture ricettive'!$C$49:$G$49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Strutture ricettive'!$C$51:$G$51</c:f>
              <c:numCache>
                <c:formatCode>#,##0</c:formatCode>
                <c:ptCount val="5"/>
                <c:pt idx="0">
                  <c:v>100</c:v>
                </c:pt>
                <c:pt idx="1">
                  <c:v>106.80272108843538</c:v>
                </c:pt>
                <c:pt idx="2">
                  <c:v>117.00680272108843</c:v>
                </c:pt>
                <c:pt idx="3">
                  <c:v>127.89115646258504</c:v>
                </c:pt>
                <c:pt idx="4">
                  <c:v>140.81632653061226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8A0-4F42-B9E1-2308F6E67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'1. Ristorazione'!$V$10</c:f>
              <c:strCache>
                <c:ptCount val="1"/>
                <c:pt idx="0">
                  <c:v>Provincia di Varese</c:v>
                </c:pt>
              </c:strCache>
            </c:strRef>
          </c:tx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04-4EF7-8EB1-4079C2D4577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04-4EF7-8EB1-4079C2D4577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04-4EF7-8EB1-4079C2D45778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D04-4EF7-8EB1-4079C2D45778}"/>
              </c:ext>
            </c:extLst>
          </c:dPt>
          <c:dLbls>
            <c:dLbl>
              <c:idx val="0"/>
              <c:layout>
                <c:manualLayout>
                  <c:x val="1.3113977774054838E-2"/>
                  <c:y val="9.3359912289444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04-4EF7-8EB1-4079C2D45778}"/>
                </c:ext>
              </c:extLst>
            </c:dLbl>
            <c:dLbl>
              <c:idx val="1"/>
              <c:layout>
                <c:manualLayout>
                  <c:x val="-3.3317696990003906E-2"/>
                  <c:y val="-6.29903540538445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04-4EF7-8EB1-4079C2D45778}"/>
                </c:ext>
              </c:extLst>
            </c:dLbl>
            <c:dLbl>
              <c:idx val="2"/>
              <c:layout>
                <c:manualLayout>
                  <c:x val="-1.649935779304193E-2"/>
                  <c:y val="-4.612755684020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982978723404253"/>
                      <c:h val="0.194936708860759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D04-4EF7-8EB1-4079C2D45778}"/>
                </c:ext>
              </c:extLst>
            </c:dLbl>
            <c:dLbl>
              <c:idx val="3"/>
              <c:layout>
                <c:manualLayout>
                  <c:x val="2.8694923772825229E-3"/>
                  <c:y val="9.21319645170935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04-4EF7-8EB1-4079C2D4577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 Ristorazione'!$W$9:$Z$9</c:f>
              <c:strCache>
                <c:ptCount val="4"/>
                <c:pt idx="0">
                  <c:v>Bar e ristoranti</c:v>
                </c:pt>
                <c:pt idx="1">
                  <c:v>Cibo da asporto</c:v>
                </c:pt>
                <c:pt idx="2">
                  <c:v>Mense e catering</c:v>
                </c:pt>
                <c:pt idx="3">
                  <c:v>Altre attività i ristorazione</c:v>
                </c:pt>
              </c:strCache>
            </c:strRef>
          </c:cat>
          <c:val>
            <c:numRef>
              <c:f>'1. Ristorazione'!$W$10:$Z$10</c:f>
              <c:numCache>
                <c:formatCode>#,##0</c:formatCode>
                <c:ptCount val="4"/>
                <c:pt idx="0">
                  <c:v>4471</c:v>
                </c:pt>
                <c:pt idx="1">
                  <c:v>588</c:v>
                </c:pt>
                <c:pt idx="2">
                  <c:v>255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04-4EF7-8EB1-4079C2D45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Ristorazione'!$B$37</c:f>
              <c:strCache>
                <c:ptCount val="1"/>
                <c:pt idx="0">
                  <c:v>Bar e ristoranti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'1. Ristorazione'!$C$36:$H$36</c15:sqref>
                  </c15:fullRef>
                </c:ext>
              </c:extLst>
              <c:f>'1. Ristorazione'!$C$36:$G$36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Ristorazione'!$C$37:$H$37</c15:sqref>
                  </c15:fullRef>
                </c:ext>
              </c:extLst>
              <c:f>'1. Ristorazione'!$C$37:$G$37</c:f>
              <c:numCache>
                <c:formatCode>#,##0</c:formatCode>
                <c:ptCount val="5"/>
                <c:pt idx="0">
                  <c:v>100</c:v>
                </c:pt>
                <c:pt idx="1">
                  <c:v>100.89587412708589</c:v>
                </c:pt>
                <c:pt idx="2">
                  <c:v>101.53528912301375</c:v>
                </c:pt>
                <c:pt idx="3">
                  <c:v>100.81789668855812</c:v>
                </c:pt>
                <c:pt idx="4">
                  <c:v>101.54395328285015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ECC-4BBE-A9E2-DD4EC9FAFCB5}"/>
            </c:ext>
          </c:extLst>
        </c:ser>
        <c:ser>
          <c:idx val="1"/>
          <c:order val="1"/>
          <c:tx>
            <c:strRef>
              <c:f>'1. Ristorazione'!$B$38</c:f>
              <c:strCache>
                <c:ptCount val="1"/>
                <c:pt idx="0">
                  <c:v>Cibo da asporto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'1. Ristorazione'!$C$36:$H$36</c15:sqref>
                  </c15:fullRef>
                </c:ext>
              </c:extLst>
              <c:f>'1. Ristorazione'!$C$36:$G$36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Ristorazione'!$C$38:$H$38</c15:sqref>
                  </c15:fullRef>
                </c:ext>
              </c:extLst>
              <c:f>'1. Ristorazione'!$C$38:$G$38</c:f>
              <c:numCache>
                <c:formatCode>#,##0</c:formatCode>
                <c:ptCount val="5"/>
                <c:pt idx="0">
                  <c:v>100</c:v>
                </c:pt>
                <c:pt idx="1">
                  <c:v>101.26618295632379</c:v>
                </c:pt>
                <c:pt idx="2">
                  <c:v>102.90226205719163</c:v>
                </c:pt>
                <c:pt idx="3">
                  <c:v>106.1744202589273</c:v>
                </c:pt>
                <c:pt idx="4">
                  <c:v>109.80224783041686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ECC-4BBE-A9E2-DD4EC9FAFCB5}"/>
            </c:ext>
          </c:extLst>
        </c:ser>
        <c:ser>
          <c:idx val="3"/>
          <c:order val="2"/>
          <c:tx>
            <c:strRef>
              <c:f>'1. Ristorazione'!$B$39</c:f>
              <c:strCache>
                <c:ptCount val="1"/>
                <c:pt idx="0">
                  <c:v>Mense e catering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Ristorazione'!$C$39:$G$39</c15:sqref>
                  </c15:fullRef>
                </c:ext>
              </c:extLst>
              <c:f>'1. Ristorazione'!$C$39:$G$39</c:f>
              <c:numCache>
                <c:formatCode>#,##0</c:formatCode>
                <c:ptCount val="5"/>
                <c:pt idx="0">
                  <c:v>100</c:v>
                </c:pt>
                <c:pt idx="1">
                  <c:v>110.91301998919502</c:v>
                </c:pt>
                <c:pt idx="2">
                  <c:v>120.52944354403026</c:v>
                </c:pt>
                <c:pt idx="3">
                  <c:v>146.19124797406806</c:v>
                </c:pt>
                <c:pt idx="4">
                  <c:v>165.80226904376013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ECC-4BBE-A9E2-DD4EC9FAF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8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Ristorazione'!$B$53</c:f>
              <c:strCache>
                <c:ptCount val="1"/>
                <c:pt idx="0">
                  <c:v>Bar e ristoranti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'1. Ristorazione'!$C$52:$H$52</c15:sqref>
                  </c15:fullRef>
                </c:ext>
              </c:extLst>
              <c:f>'1. Ristorazione'!$C$52:$G$52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Ristorazione'!$C$53:$H$53</c15:sqref>
                  </c15:fullRef>
                </c:ext>
              </c:extLst>
              <c:f>'1. Ristorazione'!$C$53:$G$53</c:f>
              <c:numCache>
                <c:formatCode>#,##0</c:formatCode>
                <c:ptCount val="5"/>
                <c:pt idx="0">
                  <c:v>100</c:v>
                </c:pt>
                <c:pt idx="1">
                  <c:v>100.85240017945267</c:v>
                </c:pt>
                <c:pt idx="2">
                  <c:v>98.093315388066387</c:v>
                </c:pt>
                <c:pt idx="3">
                  <c:v>97.95872588604756</c:v>
                </c:pt>
                <c:pt idx="4">
                  <c:v>100.29161058770751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377-44AC-9BA7-27CD4741B304}"/>
            </c:ext>
          </c:extLst>
        </c:ser>
        <c:ser>
          <c:idx val="1"/>
          <c:order val="1"/>
          <c:tx>
            <c:strRef>
              <c:f>'1. Ristorazione'!$B$54</c:f>
              <c:strCache>
                <c:ptCount val="1"/>
                <c:pt idx="0">
                  <c:v>Cibo da asporto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'1. Ristorazione'!$C$52:$H$52</c15:sqref>
                  </c15:fullRef>
                </c:ext>
              </c:extLst>
              <c:f>'1. Ristorazione'!$C$52:$G$52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Ristorazione'!$C$54:$H$54</c15:sqref>
                  </c15:fullRef>
                </c:ext>
              </c:extLst>
              <c:f>'1. Ristorazione'!$C$54:$G$54</c:f>
              <c:numCache>
                <c:formatCode>#,##0</c:formatCode>
                <c:ptCount val="5"/>
                <c:pt idx="0">
                  <c:v>100</c:v>
                </c:pt>
                <c:pt idx="1">
                  <c:v>99.479166666666657</c:v>
                </c:pt>
                <c:pt idx="2">
                  <c:v>94.965277777777786</c:v>
                </c:pt>
                <c:pt idx="3">
                  <c:v>98.784722222222214</c:v>
                </c:pt>
                <c:pt idx="4">
                  <c:v>102.08333333333333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377-44AC-9BA7-27CD4741B304}"/>
            </c:ext>
          </c:extLst>
        </c:ser>
        <c:ser>
          <c:idx val="3"/>
          <c:order val="2"/>
          <c:tx>
            <c:strRef>
              <c:f>'1. Ristorazione'!$B$55</c:f>
              <c:strCache>
                <c:ptCount val="1"/>
                <c:pt idx="0">
                  <c:v>Mense e catering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Ristorazione'!$C$55:$G$55</c15:sqref>
                  </c15:fullRef>
                </c:ext>
              </c:extLst>
              <c:f>'1. Ristorazione'!$C$55:$G$55</c:f>
              <c:numCache>
                <c:formatCode>#,##0</c:formatCode>
                <c:ptCount val="5"/>
                <c:pt idx="0">
                  <c:v>100</c:v>
                </c:pt>
                <c:pt idx="1">
                  <c:v>107.91366906474819</c:v>
                </c:pt>
                <c:pt idx="2">
                  <c:v>112.23021582733811</c:v>
                </c:pt>
                <c:pt idx="3">
                  <c:v>158.99280575539569</c:v>
                </c:pt>
                <c:pt idx="4">
                  <c:v>183.45323741007192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377-44AC-9BA7-27CD4741B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ax val="18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4" Type="http://schemas.openxmlformats.org/officeDocument/2006/relationships/chart" Target="../charts/chart3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4" Type="http://schemas.openxmlformats.org/officeDocument/2006/relationships/chart" Target="../charts/chart4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4" Type="http://schemas.openxmlformats.org/officeDocument/2006/relationships/chart" Target="../charts/chart4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19</xdr:row>
      <xdr:rowOff>28575</xdr:rowOff>
    </xdr:from>
    <xdr:to>
      <xdr:col>3</xdr:col>
      <xdr:colOff>304800</xdr:colOff>
      <xdr:row>23</xdr:row>
      <xdr:rowOff>145124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D2B44AA-CDAD-4D10-9058-E1AAE36C5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3990975"/>
          <a:ext cx="1866900" cy="8404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28</xdr:row>
      <xdr:rowOff>9526</xdr:rowOff>
    </xdr:from>
    <xdr:to>
      <xdr:col>20</xdr:col>
      <xdr:colOff>9524</xdr:colOff>
      <xdr:row>41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4E457D3-86E6-40FE-B334-CBDEB4BAE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53</xdr:row>
      <xdr:rowOff>285751</xdr:rowOff>
    </xdr:from>
    <xdr:to>
      <xdr:col>20</xdr:col>
      <xdr:colOff>20174</xdr:colOff>
      <xdr:row>65</xdr:row>
      <xdr:rowOff>295276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219A4BF-C7FD-4118-98DB-BE6534E16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42</xdr:row>
      <xdr:rowOff>0</xdr:rowOff>
    </xdr:from>
    <xdr:to>
      <xdr:col>20</xdr:col>
      <xdr:colOff>9524</xdr:colOff>
      <xdr:row>53</xdr:row>
      <xdr:rowOff>66675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BA49F2FE-4D6F-492F-9845-9931735E4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609600</xdr:colOff>
      <xdr:row>66</xdr:row>
      <xdr:rowOff>66675</xdr:rowOff>
    </xdr:from>
    <xdr:to>
      <xdr:col>20</xdr:col>
      <xdr:colOff>10650</xdr:colOff>
      <xdr:row>78</xdr:row>
      <xdr:rowOff>123826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5CAA78E7-3A55-4B11-A658-6AC4387AB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600075</xdr:colOff>
      <xdr:row>5</xdr:row>
      <xdr:rowOff>276225</xdr:rowOff>
    </xdr:from>
    <xdr:to>
      <xdr:col>19</xdr:col>
      <xdr:colOff>585787</xdr:colOff>
      <xdr:row>20</xdr:row>
      <xdr:rowOff>76200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6DFB858-7BC4-4356-8228-5A2AD2702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600074</xdr:colOff>
      <xdr:row>79</xdr:row>
      <xdr:rowOff>266700</xdr:rowOff>
    </xdr:from>
    <xdr:to>
      <xdr:col>20</xdr:col>
      <xdr:colOff>19049</xdr:colOff>
      <xdr:row>95</xdr:row>
      <xdr:rowOff>19050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34EC567-E327-915C-2A10-4B5F38A295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604837</xdr:colOff>
      <xdr:row>95</xdr:row>
      <xdr:rowOff>95250</xdr:rowOff>
    </xdr:from>
    <xdr:to>
      <xdr:col>20</xdr:col>
      <xdr:colOff>28575</xdr:colOff>
      <xdr:row>106</xdr:row>
      <xdr:rowOff>114300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A1D5500-C781-4C86-22F6-C8708FCD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9525</xdr:rowOff>
    </xdr:from>
    <xdr:to>
      <xdr:col>20</xdr:col>
      <xdr:colOff>9524</xdr:colOff>
      <xdr:row>38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95DCB80-FE8E-4D01-B734-C50490217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40</xdr:row>
      <xdr:rowOff>285750</xdr:rowOff>
    </xdr:from>
    <xdr:to>
      <xdr:col>20</xdr:col>
      <xdr:colOff>20174</xdr:colOff>
      <xdr:row>54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7644AB6-EEE3-4578-B0B4-21532ABDB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47625</xdr:colOff>
      <xdr:row>5</xdr:row>
      <xdr:rowOff>304800</xdr:rowOff>
    </xdr:from>
    <xdr:to>
      <xdr:col>19</xdr:col>
      <xdr:colOff>595312</xdr:colOff>
      <xdr:row>16</xdr:row>
      <xdr:rowOff>66675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C966808-A9B6-C40E-7791-3677DA0D4D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590549</xdr:colOff>
      <xdr:row>58</xdr:row>
      <xdr:rowOff>295274</xdr:rowOff>
    </xdr:from>
    <xdr:to>
      <xdr:col>20</xdr:col>
      <xdr:colOff>9524</xdr:colOff>
      <xdr:row>73</xdr:row>
      <xdr:rowOff>152399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45C2F61-0B96-E60C-41A8-B4C6D9CFB4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9525</xdr:rowOff>
    </xdr:from>
    <xdr:to>
      <xdr:col>20</xdr:col>
      <xdr:colOff>9524</xdr:colOff>
      <xdr:row>35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C0E14C5-9BBD-4530-BC16-F5DC0587A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37</xdr:row>
      <xdr:rowOff>285750</xdr:rowOff>
    </xdr:from>
    <xdr:to>
      <xdr:col>20</xdr:col>
      <xdr:colOff>20174</xdr:colOff>
      <xdr:row>48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2E79A27-70AF-49D5-B313-4ACA5B18E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19050</xdr:colOff>
      <xdr:row>5</xdr:row>
      <xdr:rowOff>276226</xdr:rowOff>
    </xdr:from>
    <xdr:to>
      <xdr:col>19</xdr:col>
      <xdr:colOff>604837</xdr:colOff>
      <xdr:row>15</xdr:row>
      <xdr:rowOff>304801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001A598-BE71-3729-7364-6DD58D415D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581025</xdr:colOff>
      <xdr:row>52</xdr:row>
      <xdr:rowOff>295275</xdr:rowOff>
    </xdr:from>
    <xdr:to>
      <xdr:col>20</xdr:col>
      <xdr:colOff>47625</xdr:colOff>
      <xdr:row>66</xdr:row>
      <xdr:rowOff>133350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6007C7A-732B-D5FC-02EF-9CCC9F769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9525</xdr:rowOff>
    </xdr:from>
    <xdr:to>
      <xdr:col>20</xdr:col>
      <xdr:colOff>9524</xdr:colOff>
      <xdr:row>35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7BF9FD3-4ED6-4887-B890-AD1988297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37</xdr:row>
      <xdr:rowOff>285750</xdr:rowOff>
    </xdr:from>
    <xdr:to>
      <xdr:col>20</xdr:col>
      <xdr:colOff>20174</xdr:colOff>
      <xdr:row>48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8EA6922-E535-49DC-9B8D-7F806FDCA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19050</xdr:colOff>
      <xdr:row>5</xdr:row>
      <xdr:rowOff>276225</xdr:rowOff>
    </xdr:from>
    <xdr:to>
      <xdr:col>19</xdr:col>
      <xdr:colOff>609600</xdr:colOff>
      <xdr:row>16</xdr:row>
      <xdr:rowOff>38100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C4C9E566-7618-0586-E8D6-EB74046EC2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614361</xdr:colOff>
      <xdr:row>52</xdr:row>
      <xdr:rowOff>295275</xdr:rowOff>
    </xdr:from>
    <xdr:to>
      <xdr:col>20</xdr:col>
      <xdr:colOff>9524</xdr:colOff>
      <xdr:row>66</xdr:row>
      <xdr:rowOff>133350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0F5E04B-8B17-2B03-76BC-5BFC995766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9525</xdr:rowOff>
    </xdr:from>
    <xdr:to>
      <xdr:col>20</xdr:col>
      <xdr:colOff>9524</xdr:colOff>
      <xdr:row>43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844E9B3-F45D-44EC-A2C4-149277A74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45</xdr:row>
      <xdr:rowOff>285750</xdr:rowOff>
    </xdr:from>
    <xdr:to>
      <xdr:col>20</xdr:col>
      <xdr:colOff>20174</xdr:colOff>
      <xdr:row>63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C8686DB-05B1-4C3B-857D-48BEE31D0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38100</xdr:colOff>
      <xdr:row>5</xdr:row>
      <xdr:rowOff>285750</xdr:rowOff>
    </xdr:from>
    <xdr:to>
      <xdr:col>20</xdr:col>
      <xdr:colOff>0</xdr:colOff>
      <xdr:row>17</xdr:row>
      <xdr:rowOff>66675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6397A994-3CED-1EFC-BBCF-8730DF5629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614361</xdr:colOff>
      <xdr:row>67</xdr:row>
      <xdr:rowOff>266699</xdr:rowOff>
    </xdr:from>
    <xdr:to>
      <xdr:col>20</xdr:col>
      <xdr:colOff>9524</xdr:colOff>
      <xdr:row>84</xdr:row>
      <xdr:rowOff>66674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5F38B89-15CB-F5BE-2B1D-2E8503F6D1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619124</xdr:colOff>
      <xdr:row>13</xdr:row>
      <xdr:rowOff>123825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304800</xdr:colOff>
      <xdr:row>27</xdr:row>
      <xdr:rowOff>9525</xdr:rowOff>
    </xdr:from>
    <xdr:to>
      <xdr:col>20</xdr:col>
      <xdr:colOff>9524</xdr:colOff>
      <xdr:row>39</xdr:row>
      <xdr:rowOff>161924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304800</xdr:colOff>
      <xdr:row>42</xdr:row>
      <xdr:rowOff>285750</xdr:rowOff>
    </xdr:from>
    <xdr:to>
      <xdr:col>20</xdr:col>
      <xdr:colOff>0</xdr:colOff>
      <xdr:row>56</xdr:row>
      <xdr:rowOff>28575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619124</xdr:colOff>
      <xdr:row>13</xdr:row>
      <xdr:rowOff>123825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276226</xdr:colOff>
      <xdr:row>27</xdr:row>
      <xdr:rowOff>9523</xdr:rowOff>
    </xdr:from>
    <xdr:to>
      <xdr:col>19</xdr:col>
      <xdr:colOff>615226</xdr:colOff>
      <xdr:row>40</xdr:row>
      <xdr:rowOff>2173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276226</xdr:colOff>
      <xdr:row>40</xdr:row>
      <xdr:rowOff>285750</xdr:rowOff>
    </xdr:from>
    <xdr:to>
      <xdr:col>20</xdr:col>
      <xdr:colOff>1</xdr:colOff>
      <xdr:row>53</xdr:row>
      <xdr:rowOff>126000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619124</xdr:colOff>
      <xdr:row>13</xdr:row>
      <xdr:rowOff>123825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266698</xdr:colOff>
      <xdr:row>26</xdr:row>
      <xdr:rowOff>304799</xdr:rowOff>
    </xdr:from>
    <xdr:to>
      <xdr:col>19</xdr:col>
      <xdr:colOff>605698</xdr:colOff>
      <xdr:row>39</xdr:row>
      <xdr:rowOff>145049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266701</xdr:colOff>
      <xdr:row>42</xdr:row>
      <xdr:rowOff>285750</xdr:rowOff>
    </xdr:from>
    <xdr:to>
      <xdr:col>19</xdr:col>
      <xdr:colOff>609601</xdr:colOff>
      <xdr:row>55</xdr:row>
      <xdr:rowOff>126000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5</xdr:row>
      <xdr:rowOff>114300</xdr:rowOff>
    </xdr:from>
    <xdr:to>
      <xdr:col>4</xdr:col>
      <xdr:colOff>173102</xdr:colOff>
      <xdr:row>36</xdr:row>
      <xdr:rowOff>66674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923925"/>
          <a:ext cx="3802127" cy="52577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19</xdr:row>
      <xdr:rowOff>0</xdr:rowOff>
    </xdr:from>
    <xdr:to>
      <xdr:col>3</xdr:col>
      <xdr:colOff>514350</xdr:colOff>
      <xdr:row>23</xdr:row>
      <xdr:rowOff>116549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53EE146-7909-475B-BC05-0650E3D18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962400"/>
          <a:ext cx="1866900" cy="9356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30</xdr:row>
      <xdr:rowOff>9525</xdr:rowOff>
    </xdr:from>
    <xdr:to>
      <xdr:col>20</xdr:col>
      <xdr:colOff>9524</xdr:colOff>
      <xdr:row>43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C36EB68-C5F3-4331-AF77-BED070AB8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47</xdr:row>
      <xdr:rowOff>285750</xdr:rowOff>
    </xdr:from>
    <xdr:to>
      <xdr:col>20</xdr:col>
      <xdr:colOff>20174</xdr:colOff>
      <xdr:row>60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B40630B-368A-429C-A822-4CC8D8552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19050</xdr:colOff>
      <xdr:row>15</xdr:row>
      <xdr:rowOff>47625</xdr:rowOff>
    </xdr:from>
    <xdr:to>
      <xdr:col>19</xdr:col>
      <xdr:colOff>609600</xdr:colOff>
      <xdr:row>24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31A747EB-E8E1-4BC6-899C-78F7CB243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614362</xdr:colOff>
      <xdr:row>65</xdr:row>
      <xdr:rowOff>9525</xdr:rowOff>
    </xdr:from>
    <xdr:to>
      <xdr:col>20</xdr:col>
      <xdr:colOff>19050</xdr:colOff>
      <xdr:row>79</xdr:row>
      <xdr:rowOff>57150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B44AC48-AAE6-AAC5-5F09-7B60505AB0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19050</xdr:colOff>
      <xdr:row>5</xdr:row>
      <xdr:rowOff>247650</xdr:rowOff>
    </xdr:from>
    <xdr:to>
      <xdr:col>20</xdr:col>
      <xdr:colOff>9525</xdr:colOff>
      <xdr:row>14</xdr:row>
      <xdr:rowOff>247650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4579D97-8CEA-CCE1-19BE-5319BF5A94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9525</xdr:rowOff>
    </xdr:from>
    <xdr:to>
      <xdr:col>20</xdr:col>
      <xdr:colOff>9524</xdr:colOff>
      <xdr:row>40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58846A4-BD15-4105-800E-917E31DD7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42</xdr:row>
      <xdr:rowOff>285750</xdr:rowOff>
    </xdr:from>
    <xdr:to>
      <xdr:col>20</xdr:col>
      <xdr:colOff>20174</xdr:colOff>
      <xdr:row>57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7BA652B-7A16-4F39-A931-261F416FC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28575</xdr:colOff>
      <xdr:row>5</xdr:row>
      <xdr:rowOff>276225</xdr:rowOff>
    </xdr:from>
    <xdr:to>
      <xdr:col>19</xdr:col>
      <xdr:colOff>600074</xdr:colOff>
      <xdr:row>17</xdr:row>
      <xdr:rowOff>19050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68262E7-28E1-350C-B962-5C5E2407F9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61</xdr:row>
      <xdr:rowOff>276226</xdr:rowOff>
    </xdr:from>
    <xdr:to>
      <xdr:col>19</xdr:col>
      <xdr:colOff>609599</xdr:colOff>
      <xdr:row>77</xdr:row>
      <xdr:rowOff>76201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CE744F5-4979-06F1-10B4-0DFFBE8EC7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22</xdr:row>
      <xdr:rowOff>9525</xdr:rowOff>
    </xdr:from>
    <xdr:to>
      <xdr:col>20</xdr:col>
      <xdr:colOff>9524</xdr:colOff>
      <xdr:row>35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02092BF-58AF-4BE3-8FB2-DDCD56938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39</xdr:row>
      <xdr:rowOff>285750</xdr:rowOff>
    </xdr:from>
    <xdr:to>
      <xdr:col>20</xdr:col>
      <xdr:colOff>20174</xdr:colOff>
      <xdr:row>52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4053603-F97C-4347-A8E2-63FDEFDB9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614362</xdr:colOff>
      <xdr:row>57</xdr:row>
      <xdr:rowOff>9525</xdr:rowOff>
    </xdr:from>
    <xdr:to>
      <xdr:col>20</xdr:col>
      <xdr:colOff>19050</xdr:colOff>
      <xdr:row>71</xdr:row>
      <xdr:rowOff>57150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9A700BC-EC23-4812-A63C-8AD6C9AC0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19050</xdr:colOff>
      <xdr:row>5</xdr:row>
      <xdr:rowOff>247650</xdr:rowOff>
    </xdr:from>
    <xdr:to>
      <xdr:col>20</xdr:col>
      <xdr:colOff>9525</xdr:colOff>
      <xdr:row>14</xdr:row>
      <xdr:rowOff>247650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BCCFE79-E0BD-407C-A498-738A5B9AB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%20ORIGINE/RA%20Varese%20-%20Turismo%20(ORIGIN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ECO"/>
      <sheetName val="1. Servizio turistico"/>
      <sheetName val="1. Strutture ricettive"/>
      <sheetName val="1. Ristorazione"/>
      <sheetName val="1. Specializzazione"/>
      <sheetName val="1. Delegazioni"/>
      <sheetName val="2. MERCATO DEL LAVORO"/>
      <sheetName val="2. Servizio Turistico"/>
      <sheetName val="2. Strutture ricettive"/>
      <sheetName val="2. Ristorazione"/>
      <sheetName val="3. Contratti"/>
      <sheetName val="3. Classe età"/>
      <sheetName val="3. Genere"/>
      <sheetName val="3. Nazionalità"/>
      <sheetName val="3. Delegazioni"/>
    </sheetNames>
    <sheetDataSet>
      <sheetData sheetId="0" refreshError="1"/>
      <sheetData sheetId="1">
        <row r="8">
          <cell r="C8">
            <v>6991</v>
          </cell>
          <cell r="D8">
            <v>7482</v>
          </cell>
          <cell r="E8">
            <v>7992</v>
          </cell>
          <cell r="F8">
            <v>8072</v>
          </cell>
          <cell r="G8">
            <v>8271</v>
          </cell>
        </row>
        <row r="9">
          <cell r="C9">
            <v>66801</v>
          </cell>
          <cell r="D9">
            <v>67601</v>
          </cell>
          <cell r="E9">
            <v>68253</v>
          </cell>
          <cell r="F9">
            <v>68528</v>
          </cell>
          <cell r="G9">
            <v>69553</v>
          </cell>
        </row>
        <row r="10">
          <cell r="C10">
            <v>3692</v>
          </cell>
          <cell r="D10">
            <v>3726</v>
          </cell>
          <cell r="E10">
            <v>3713</v>
          </cell>
          <cell r="F10">
            <v>3563</v>
          </cell>
          <cell r="G10">
            <v>3511</v>
          </cell>
        </row>
        <row r="11">
          <cell r="C11">
            <v>1988</v>
          </cell>
          <cell r="D11">
            <v>2013</v>
          </cell>
          <cell r="E11">
            <v>2100</v>
          </cell>
          <cell r="F11">
            <v>2115</v>
          </cell>
          <cell r="G11">
            <v>2174</v>
          </cell>
        </row>
        <row r="15">
          <cell r="C15">
            <v>320</v>
          </cell>
          <cell r="D15">
            <v>322</v>
          </cell>
          <cell r="E15">
            <v>336</v>
          </cell>
          <cell r="F15">
            <v>349</v>
          </cell>
          <cell r="G15">
            <v>363</v>
          </cell>
        </row>
        <row r="16">
          <cell r="C16">
            <v>5195</v>
          </cell>
          <cell r="D16">
            <v>5241</v>
          </cell>
          <cell r="E16">
            <v>5095</v>
          </cell>
          <cell r="F16">
            <v>5175</v>
          </cell>
          <cell r="G16">
            <v>5331</v>
          </cell>
        </row>
        <row r="17">
          <cell r="C17">
            <v>252</v>
          </cell>
          <cell r="D17">
            <v>250</v>
          </cell>
          <cell r="E17">
            <v>244</v>
          </cell>
          <cell r="F17">
            <v>229</v>
          </cell>
          <cell r="G17">
            <v>231</v>
          </cell>
        </row>
        <row r="18">
          <cell r="C18">
            <v>89</v>
          </cell>
          <cell r="D18">
            <v>82</v>
          </cell>
          <cell r="E18">
            <v>86</v>
          </cell>
          <cell r="F18">
            <v>90</v>
          </cell>
          <cell r="G18">
            <v>91</v>
          </cell>
        </row>
      </sheetData>
      <sheetData sheetId="2">
        <row r="8">
          <cell r="C8">
            <v>3289</v>
          </cell>
          <cell r="D8">
            <v>3332</v>
          </cell>
          <cell r="E8">
            <v>3315</v>
          </cell>
          <cell r="F8">
            <v>3241</v>
          </cell>
          <cell r="G8">
            <v>3319</v>
          </cell>
        </row>
        <row r="9">
          <cell r="C9">
            <v>3696</v>
          </cell>
          <cell r="D9">
            <v>4144</v>
          </cell>
          <cell r="E9">
            <v>4671</v>
          </cell>
          <cell r="F9">
            <v>4826</v>
          </cell>
          <cell r="G9">
            <v>4947</v>
          </cell>
        </row>
        <row r="10">
          <cell r="C10">
            <v>6</v>
          </cell>
          <cell r="D10">
            <v>6</v>
          </cell>
          <cell r="E10">
            <v>6</v>
          </cell>
          <cell r="F10">
            <v>5</v>
          </cell>
          <cell r="G10">
            <v>5</v>
          </cell>
        </row>
        <row r="14">
          <cell r="C14">
            <v>173</v>
          </cell>
          <cell r="D14">
            <v>165</v>
          </cell>
          <cell r="E14">
            <v>164</v>
          </cell>
          <cell r="F14">
            <v>161</v>
          </cell>
          <cell r="G14">
            <v>156</v>
          </cell>
        </row>
        <row r="15">
          <cell r="C15">
            <v>147</v>
          </cell>
          <cell r="D15">
            <v>157</v>
          </cell>
          <cell r="E15">
            <v>172</v>
          </cell>
          <cell r="F15">
            <v>188</v>
          </cell>
          <cell r="G15">
            <v>207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</sheetData>
      <sheetData sheetId="3">
        <row r="8">
          <cell r="C8">
            <v>57709</v>
          </cell>
          <cell r="D8">
            <v>58226</v>
          </cell>
          <cell r="E8">
            <v>58595</v>
          </cell>
          <cell r="F8">
            <v>58181</v>
          </cell>
          <cell r="G8">
            <v>58600</v>
          </cell>
        </row>
        <row r="9">
          <cell r="C9">
            <v>7029</v>
          </cell>
          <cell r="D9">
            <v>7118</v>
          </cell>
          <cell r="E9">
            <v>7233</v>
          </cell>
          <cell r="F9">
            <v>7463</v>
          </cell>
          <cell r="G9">
            <v>7718</v>
          </cell>
        </row>
        <row r="10">
          <cell r="C10">
            <v>1851</v>
          </cell>
          <cell r="D10">
            <v>2053</v>
          </cell>
          <cell r="E10">
            <v>2231</v>
          </cell>
          <cell r="F10">
            <v>2706</v>
          </cell>
          <cell r="G10">
            <v>3069</v>
          </cell>
        </row>
        <row r="11">
          <cell r="C11">
            <v>212</v>
          </cell>
          <cell r="D11">
            <v>204</v>
          </cell>
          <cell r="E11">
            <v>194</v>
          </cell>
          <cell r="F11">
            <v>178</v>
          </cell>
          <cell r="G11">
            <v>166</v>
          </cell>
        </row>
        <row r="15">
          <cell r="C15">
            <v>4458</v>
          </cell>
          <cell r="D15">
            <v>4496</v>
          </cell>
          <cell r="E15">
            <v>4373</v>
          </cell>
          <cell r="F15">
            <v>4367</v>
          </cell>
          <cell r="G15">
            <v>4471</v>
          </cell>
        </row>
        <row r="16">
          <cell r="C16">
            <v>576</v>
          </cell>
          <cell r="D16">
            <v>573</v>
          </cell>
          <cell r="E16">
            <v>547</v>
          </cell>
          <cell r="F16">
            <v>569</v>
          </cell>
          <cell r="G16">
            <v>588</v>
          </cell>
        </row>
        <row r="17">
          <cell r="C17">
            <v>139</v>
          </cell>
          <cell r="D17">
            <v>150</v>
          </cell>
          <cell r="E17">
            <v>156</v>
          </cell>
          <cell r="F17">
            <v>221</v>
          </cell>
          <cell r="G17">
            <v>255</v>
          </cell>
        </row>
        <row r="18">
          <cell r="C18">
            <v>22</v>
          </cell>
          <cell r="D18">
            <v>22</v>
          </cell>
          <cell r="E18">
            <v>19</v>
          </cell>
          <cell r="F18">
            <v>18</v>
          </cell>
          <cell r="G18">
            <v>17</v>
          </cell>
        </row>
      </sheetData>
      <sheetData sheetId="4">
        <row r="9">
          <cell r="C9">
            <v>709</v>
          </cell>
          <cell r="D9">
            <v>5819</v>
          </cell>
        </row>
        <row r="10">
          <cell r="C10">
            <v>1667</v>
          </cell>
          <cell r="D10">
            <v>21208</v>
          </cell>
        </row>
        <row r="11">
          <cell r="C11">
            <v>603</v>
          </cell>
          <cell r="D11">
            <v>5863</v>
          </cell>
        </row>
        <row r="12">
          <cell r="C12">
            <v>1284</v>
          </cell>
          <cell r="D12">
            <v>17972</v>
          </cell>
        </row>
        <row r="13">
          <cell r="C13">
            <v>1111</v>
          </cell>
          <cell r="D13">
            <v>17250</v>
          </cell>
        </row>
        <row r="14">
          <cell r="C14">
            <v>642</v>
          </cell>
          <cell r="D14">
            <v>8637</v>
          </cell>
        </row>
      </sheetData>
      <sheetData sheetId="5">
        <row r="10">
          <cell r="C10">
            <v>709</v>
          </cell>
          <cell r="D10">
            <v>23</v>
          </cell>
          <cell r="E10">
            <v>3.3500000000000002E-2</v>
          </cell>
          <cell r="F10">
            <v>91</v>
          </cell>
          <cell r="G10">
            <v>9</v>
          </cell>
          <cell r="H10">
            <v>0.10979999999999999</v>
          </cell>
          <cell r="I10">
            <v>589</v>
          </cell>
          <cell r="J10">
            <v>13</v>
          </cell>
          <cell r="K10">
            <v>2.2599999999999999E-2</v>
          </cell>
          <cell r="L10">
            <v>19</v>
          </cell>
          <cell r="M10">
            <v>0</v>
          </cell>
          <cell r="O10">
            <v>10</v>
          </cell>
          <cell r="P10">
            <v>1</v>
          </cell>
          <cell r="Q10">
            <v>0.1111</v>
          </cell>
        </row>
        <row r="11">
          <cell r="C11">
            <v>1667</v>
          </cell>
          <cell r="D11">
            <v>51</v>
          </cell>
          <cell r="E11">
            <v>3.1600000000000003E-2</v>
          </cell>
          <cell r="F11">
            <v>83</v>
          </cell>
          <cell r="G11">
            <v>1</v>
          </cell>
          <cell r="H11">
            <v>1.2200000000000001E-2</v>
          </cell>
          <cell r="I11">
            <v>1494</v>
          </cell>
          <cell r="J11">
            <v>51</v>
          </cell>
          <cell r="K11">
            <v>3.5299999999999998E-2</v>
          </cell>
          <cell r="L11">
            <v>58</v>
          </cell>
          <cell r="M11">
            <v>-1</v>
          </cell>
          <cell r="N11">
            <v>-1.6899999999999998E-2</v>
          </cell>
          <cell r="O11">
            <v>32</v>
          </cell>
          <cell r="P11">
            <v>0</v>
          </cell>
        </row>
        <row r="12">
          <cell r="C12">
            <v>603</v>
          </cell>
          <cell r="D12">
            <v>18</v>
          </cell>
          <cell r="E12">
            <v>3.0800000000000001E-2</v>
          </cell>
          <cell r="F12">
            <v>42</v>
          </cell>
          <cell r="G12">
            <v>0</v>
          </cell>
          <cell r="I12">
            <v>542</v>
          </cell>
          <cell r="J12">
            <v>17</v>
          </cell>
          <cell r="K12">
            <v>3.2399999999999998E-2</v>
          </cell>
          <cell r="L12">
            <v>15</v>
          </cell>
          <cell r="M12">
            <v>1</v>
          </cell>
          <cell r="N12">
            <v>7.1400000000000005E-2</v>
          </cell>
          <cell r="O12">
            <v>4</v>
          </cell>
          <cell r="P12">
            <v>0</v>
          </cell>
        </row>
        <row r="13">
          <cell r="C13">
            <v>1284</v>
          </cell>
          <cell r="D13">
            <v>15</v>
          </cell>
          <cell r="E13">
            <v>1.18E-2</v>
          </cell>
          <cell r="F13">
            <v>85</v>
          </cell>
          <cell r="G13">
            <v>4</v>
          </cell>
          <cell r="H13">
            <v>4.9399999999999999E-2</v>
          </cell>
          <cell r="I13">
            <v>1127</v>
          </cell>
          <cell r="J13">
            <v>16</v>
          </cell>
          <cell r="K13">
            <v>1.44E-2</v>
          </cell>
          <cell r="L13">
            <v>58</v>
          </cell>
          <cell r="M13">
            <v>-2</v>
          </cell>
          <cell r="N13">
            <v>-3.3300000000000003E-2</v>
          </cell>
          <cell r="O13">
            <v>14</v>
          </cell>
          <cell r="P13">
            <v>-3</v>
          </cell>
          <cell r="Q13">
            <v>-0.17649999999999999</v>
          </cell>
        </row>
        <row r="14">
          <cell r="C14">
            <v>1111</v>
          </cell>
          <cell r="D14">
            <v>47</v>
          </cell>
          <cell r="E14">
            <v>4.4200000000000003E-2</v>
          </cell>
          <cell r="F14">
            <v>32</v>
          </cell>
          <cell r="G14">
            <v>1</v>
          </cell>
          <cell r="H14">
            <v>3.2300000000000002E-2</v>
          </cell>
          <cell r="I14">
            <v>1016</v>
          </cell>
          <cell r="J14">
            <v>43</v>
          </cell>
          <cell r="K14">
            <v>4.4200000000000003E-2</v>
          </cell>
          <cell r="L14">
            <v>47</v>
          </cell>
          <cell r="M14">
            <v>4</v>
          </cell>
          <cell r="N14">
            <v>9.2999999999999999E-2</v>
          </cell>
          <cell r="O14">
            <v>16</v>
          </cell>
          <cell r="P14">
            <v>-1</v>
          </cell>
          <cell r="Q14">
            <v>-5.8799999999999998E-2</v>
          </cell>
        </row>
        <row r="15">
          <cell r="C15">
            <v>642</v>
          </cell>
          <cell r="D15">
            <v>19</v>
          </cell>
          <cell r="E15">
            <v>3.0499999999999999E-2</v>
          </cell>
          <cell r="F15">
            <v>30</v>
          </cell>
          <cell r="G15">
            <v>-1</v>
          </cell>
          <cell r="H15">
            <v>-3.2300000000000002E-2</v>
          </cell>
          <cell r="I15">
            <v>563</v>
          </cell>
          <cell r="J15">
            <v>16</v>
          </cell>
          <cell r="K15">
            <v>2.93E-2</v>
          </cell>
          <cell r="L15">
            <v>34</v>
          </cell>
          <cell r="M15">
            <v>0</v>
          </cell>
          <cell r="O15">
            <v>15</v>
          </cell>
          <cell r="P15">
            <v>4</v>
          </cell>
          <cell r="Q15">
            <v>0.36359999999999998</v>
          </cell>
        </row>
        <row r="24">
          <cell r="C24">
            <v>91</v>
          </cell>
          <cell r="D24">
            <v>9</v>
          </cell>
          <cell r="E24">
            <v>0.10979999999999999</v>
          </cell>
          <cell r="F24">
            <v>34</v>
          </cell>
          <cell r="G24">
            <v>-1</v>
          </cell>
          <cell r="H24">
            <v>-2.86E-2</v>
          </cell>
          <cell r="I24">
            <v>57</v>
          </cell>
          <cell r="J24">
            <v>10</v>
          </cell>
          <cell r="K24">
            <v>0.21279999999999999</v>
          </cell>
          <cell r="L24">
            <v>0</v>
          </cell>
        </row>
        <row r="25">
          <cell r="C25">
            <v>83</v>
          </cell>
          <cell r="D25">
            <v>1</v>
          </cell>
          <cell r="E25">
            <v>1.2200000000000001E-2</v>
          </cell>
          <cell r="F25">
            <v>38</v>
          </cell>
          <cell r="G25">
            <v>-2</v>
          </cell>
          <cell r="H25">
            <v>-0.05</v>
          </cell>
          <cell r="I25">
            <v>45</v>
          </cell>
          <cell r="J25">
            <v>3</v>
          </cell>
          <cell r="K25">
            <v>7.1400000000000005E-2</v>
          </cell>
          <cell r="L25">
            <v>0</v>
          </cell>
        </row>
        <row r="26">
          <cell r="C26">
            <v>42</v>
          </cell>
          <cell r="D26">
            <v>0</v>
          </cell>
          <cell r="F26">
            <v>17</v>
          </cell>
          <cell r="G26">
            <v>-1</v>
          </cell>
          <cell r="H26">
            <v>-5.5599999999999997E-2</v>
          </cell>
          <cell r="I26">
            <v>25</v>
          </cell>
          <cell r="J26">
            <v>1</v>
          </cell>
          <cell r="K26">
            <v>4.1700000000000001E-2</v>
          </cell>
          <cell r="L26">
            <v>0</v>
          </cell>
        </row>
        <row r="27">
          <cell r="C27">
            <v>85</v>
          </cell>
          <cell r="D27">
            <v>4</v>
          </cell>
          <cell r="E27">
            <v>4.9399999999999999E-2</v>
          </cell>
          <cell r="F27">
            <v>37</v>
          </cell>
          <cell r="G27">
            <v>0</v>
          </cell>
          <cell r="I27">
            <v>48</v>
          </cell>
          <cell r="J27">
            <v>4</v>
          </cell>
          <cell r="K27">
            <v>9.0899999999999995E-2</v>
          </cell>
          <cell r="L27">
            <v>0</v>
          </cell>
        </row>
        <row r="28">
          <cell r="C28">
            <v>32</v>
          </cell>
          <cell r="D28">
            <v>1</v>
          </cell>
          <cell r="E28">
            <v>3.2300000000000002E-2</v>
          </cell>
          <cell r="F28">
            <v>17</v>
          </cell>
          <cell r="G28">
            <v>0</v>
          </cell>
          <cell r="I28">
            <v>15</v>
          </cell>
          <cell r="J28">
            <v>1</v>
          </cell>
          <cell r="K28">
            <v>7.1400000000000005E-2</v>
          </cell>
          <cell r="L28">
            <v>0</v>
          </cell>
        </row>
        <row r="29">
          <cell r="C29">
            <v>30</v>
          </cell>
          <cell r="D29">
            <v>-1</v>
          </cell>
          <cell r="E29">
            <v>-3.2300000000000002E-2</v>
          </cell>
          <cell r="F29">
            <v>13</v>
          </cell>
          <cell r="G29">
            <v>-1</v>
          </cell>
          <cell r="H29">
            <v>-7.1400000000000005E-2</v>
          </cell>
          <cell r="I29">
            <v>17</v>
          </cell>
          <cell r="J29">
            <v>0</v>
          </cell>
          <cell r="L29">
            <v>0</v>
          </cell>
        </row>
        <row r="38">
          <cell r="C38">
            <v>589</v>
          </cell>
          <cell r="D38">
            <v>13</v>
          </cell>
          <cell r="E38">
            <v>2.2599999999999999E-2</v>
          </cell>
          <cell r="F38">
            <v>533</v>
          </cell>
          <cell r="G38">
            <v>7</v>
          </cell>
          <cell r="H38">
            <v>1.3299999999999999E-2</v>
          </cell>
          <cell r="I38">
            <v>40</v>
          </cell>
          <cell r="J38">
            <v>7</v>
          </cell>
          <cell r="K38">
            <v>0.21210000000000001</v>
          </cell>
          <cell r="L38">
            <v>14</v>
          </cell>
          <cell r="M38">
            <v>-2</v>
          </cell>
          <cell r="N38">
            <v>-0.125</v>
          </cell>
          <cell r="O38">
            <v>2</v>
          </cell>
          <cell r="P38">
            <v>1</v>
          </cell>
          <cell r="Q38">
            <v>1</v>
          </cell>
        </row>
        <row r="39">
          <cell r="C39">
            <v>1494</v>
          </cell>
          <cell r="D39">
            <v>51</v>
          </cell>
          <cell r="E39">
            <v>3.5299999999999998E-2</v>
          </cell>
          <cell r="F39">
            <v>1266</v>
          </cell>
          <cell r="G39">
            <v>35</v>
          </cell>
          <cell r="H39">
            <v>2.8400000000000002E-2</v>
          </cell>
          <cell r="I39">
            <v>149</v>
          </cell>
          <cell r="J39">
            <v>4</v>
          </cell>
          <cell r="K39">
            <v>2.76E-2</v>
          </cell>
          <cell r="L39">
            <v>72</v>
          </cell>
          <cell r="M39">
            <v>12</v>
          </cell>
          <cell r="N39">
            <v>0.2</v>
          </cell>
          <cell r="O39">
            <v>7</v>
          </cell>
          <cell r="P39">
            <v>0</v>
          </cell>
        </row>
        <row r="40">
          <cell r="C40">
            <v>542</v>
          </cell>
          <cell r="D40">
            <v>17</v>
          </cell>
          <cell r="E40">
            <v>3.2399999999999998E-2</v>
          </cell>
          <cell r="F40">
            <v>489</v>
          </cell>
          <cell r="G40">
            <v>11</v>
          </cell>
          <cell r="H40">
            <v>2.3E-2</v>
          </cell>
          <cell r="I40">
            <v>40</v>
          </cell>
          <cell r="J40">
            <v>1</v>
          </cell>
          <cell r="K40">
            <v>2.5600000000000001E-2</v>
          </cell>
          <cell r="L40">
            <v>11</v>
          </cell>
          <cell r="M40">
            <v>5</v>
          </cell>
          <cell r="N40">
            <v>0.83330000000000004</v>
          </cell>
          <cell r="O40">
            <v>2</v>
          </cell>
          <cell r="P40">
            <v>0</v>
          </cell>
        </row>
        <row r="41">
          <cell r="C41">
            <v>1127</v>
          </cell>
          <cell r="D41">
            <v>16</v>
          </cell>
          <cell r="E41">
            <v>1.44E-2</v>
          </cell>
          <cell r="F41">
            <v>913</v>
          </cell>
          <cell r="G41">
            <v>13</v>
          </cell>
          <cell r="H41">
            <v>1.44E-2</v>
          </cell>
          <cell r="I41">
            <v>150</v>
          </cell>
          <cell r="J41">
            <v>-6</v>
          </cell>
          <cell r="K41">
            <v>-3.85E-2</v>
          </cell>
          <cell r="L41">
            <v>60</v>
          </cell>
          <cell r="M41">
            <v>9</v>
          </cell>
          <cell r="N41">
            <v>0.17649999999999999</v>
          </cell>
          <cell r="O41">
            <v>4</v>
          </cell>
          <cell r="P41">
            <v>0</v>
          </cell>
        </row>
        <row r="42">
          <cell r="C42">
            <v>1016</v>
          </cell>
          <cell r="D42">
            <v>43</v>
          </cell>
          <cell r="E42">
            <v>4.4200000000000003E-2</v>
          </cell>
          <cell r="F42">
            <v>810</v>
          </cell>
          <cell r="G42">
            <v>25</v>
          </cell>
          <cell r="H42">
            <v>3.1800000000000002E-2</v>
          </cell>
          <cell r="I42">
            <v>136</v>
          </cell>
          <cell r="J42">
            <v>11</v>
          </cell>
          <cell r="K42">
            <v>8.7999999999999995E-2</v>
          </cell>
          <cell r="L42">
            <v>68</v>
          </cell>
          <cell r="M42">
            <v>9</v>
          </cell>
          <cell r="N42">
            <v>0.1525</v>
          </cell>
          <cell r="O42">
            <v>2</v>
          </cell>
          <cell r="P42">
            <v>-2</v>
          </cell>
          <cell r="Q42">
            <v>-0.5</v>
          </cell>
        </row>
        <row r="43">
          <cell r="C43">
            <v>563</v>
          </cell>
          <cell r="D43">
            <v>16</v>
          </cell>
          <cell r="E43">
            <v>2.93E-2</v>
          </cell>
          <cell r="F43">
            <v>460</v>
          </cell>
          <cell r="G43">
            <v>13</v>
          </cell>
          <cell r="H43">
            <v>2.9100000000000001E-2</v>
          </cell>
          <cell r="I43">
            <v>73</v>
          </cell>
          <cell r="J43">
            <v>2</v>
          </cell>
          <cell r="K43">
            <v>2.8199999999999999E-2</v>
          </cell>
          <cell r="L43">
            <v>30</v>
          </cell>
          <cell r="M43">
            <v>1</v>
          </cell>
          <cell r="N43">
            <v>3.4500000000000003E-2</v>
          </cell>
          <cell r="O43">
            <v>0</v>
          </cell>
          <cell r="P43">
            <v>0</v>
          </cell>
        </row>
      </sheetData>
      <sheetData sheetId="6" refreshError="1"/>
      <sheetData sheetId="7">
        <row r="9">
          <cell r="C9">
            <v>8181</v>
          </cell>
          <cell r="D9">
            <v>8484</v>
          </cell>
          <cell r="E9">
            <v>8063</v>
          </cell>
          <cell r="F9">
            <v>1621</v>
          </cell>
          <cell r="G9">
            <v>1383</v>
          </cell>
        </row>
        <row r="10">
          <cell r="C10">
            <v>15169</v>
          </cell>
          <cell r="D10">
            <v>15616</v>
          </cell>
          <cell r="E10">
            <v>16522</v>
          </cell>
          <cell r="F10">
            <v>9438</v>
          </cell>
          <cell r="G10">
            <v>12245</v>
          </cell>
        </row>
        <row r="11">
          <cell r="C11">
            <v>77</v>
          </cell>
          <cell r="D11">
            <v>112</v>
          </cell>
          <cell r="E11">
            <v>188</v>
          </cell>
          <cell r="F11">
            <v>35</v>
          </cell>
          <cell r="G11">
            <v>77</v>
          </cell>
        </row>
        <row r="12">
          <cell r="C12">
            <v>48</v>
          </cell>
          <cell r="D12">
            <v>135</v>
          </cell>
          <cell r="E12">
            <v>249</v>
          </cell>
          <cell r="F12">
            <v>87</v>
          </cell>
          <cell r="G12">
            <v>37</v>
          </cell>
        </row>
        <row r="16">
          <cell r="C16">
            <v>7796</v>
          </cell>
          <cell r="D16">
            <v>8177</v>
          </cell>
          <cell r="E16">
            <v>7880</v>
          </cell>
          <cell r="F16">
            <v>1573</v>
          </cell>
          <cell r="G16">
            <v>1178</v>
          </cell>
        </row>
        <row r="17">
          <cell r="C17">
            <v>10572</v>
          </cell>
          <cell r="D17">
            <v>11673</v>
          </cell>
          <cell r="E17">
            <v>12096</v>
          </cell>
          <cell r="F17">
            <v>7827</v>
          </cell>
          <cell r="G17">
            <v>8312</v>
          </cell>
        </row>
        <row r="18">
          <cell r="C18">
            <v>91</v>
          </cell>
          <cell r="D18">
            <v>97</v>
          </cell>
          <cell r="E18">
            <v>159</v>
          </cell>
          <cell r="F18">
            <v>81</v>
          </cell>
          <cell r="G18">
            <v>95</v>
          </cell>
        </row>
        <row r="19">
          <cell r="C19">
            <v>30</v>
          </cell>
          <cell r="D19">
            <v>110</v>
          </cell>
          <cell r="E19">
            <v>244</v>
          </cell>
          <cell r="F19">
            <v>81</v>
          </cell>
          <cell r="G19">
            <v>21</v>
          </cell>
        </row>
      </sheetData>
      <sheetData sheetId="8">
        <row r="9">
          <cell r="C9">
            <v>7924</v>
          </cell>
          <cell r="D9">
            <v>8338</v>
          </cell>
          <cell r="E9">
            <v>7933</v>
          </cell>
          <cell r="F9">
            <v>1544</v>
          </cell>
          <cell r="G9">
            <v>1296</v>
          </cell>
        </row>
        <row r="10">
          <cell r="C10">
            <v>257</v>
          </cell>
          <cell r="D10">
            <v>146</v>
          </cell>
          <cell r="E10">
            <v>130</v>
          </cell>
          <cell r="F10">
            <v>77</v>
          </cell>
          <cell r="G10">
            <v>87</v>
          </cell>
        </row>
        <row r="15">
          <cell r="C15">
            <v>7637</v>
          </cell>
          <cell r="D15">
            <v>8054</v>
          </cell>
          <cell r="E15">
            <v>7776</v>
          </cell>
          <cell r="F15">
            <v>1488</v>
          </cell>
          <cell r="G15">
            <v>1092</v>
          </cell>
        </row>
        <row r="16">
          <cell r="C16">
            <v>159</v>
          </cell>
          <cell r="D16">
            <v>123</v>
          </cell>
          <cell r="E16">
            <v>104</v>
          </cell>
          <cell r="F16">
            <v>85</v>
          </cell>
          <cell r="G16">
            <v>86</v>
          </cell>
        </row>
      </sheetData>
      <sheetData sheetId="9">
        <row r="9">
          <cell r="C9">
            <v>11608</v>
          </cell>
          <cell r="D9">
            <v>12507</v>
          </cell>
          <cell r="E9">
            <v>13308</v>
          </cell>
          <cell r="F9">
            <v>7469</v>
          </cell>
          <cell r="G9">
            <v>9641</v>
          </cell>
        </row>
        <row r="10">
          <cell r="C10">
            <v>754</v>
          </cell>
          <cell r="D10">
            <v>774</v>
          </cell>
          <cell r="E10">
            <v>930</v>
          </cell>
          <cell r="F10">
            <v>771</v>
          </cell>
          <cell r="G10">
            <v>938</v>
          </cell>
        </row>
        <row r="11">
          <cell r="C11">
            <v>2806</v>
          </cell>
          <cell r="D11">
            <v>2335</v>
          </cell>
          <cell r="E11">
            <v>2283</v>
          </cell>
          <cell r="F11">
            <v>1198</v>
          </cell>
          <cell r="G11">
            <v>1666</v>
          </cell>
        </row>
        <row r="12">
          <cell r="C12">
            <v>1</v>
          </cell>
          <cell r="D12">
            <v>0</v>
          </cell>
          <cell r="E12">
            <v>1</v>
          </cell>
          <cell r="F12">
            <v>0</v>
          </cell>
          <cell r="G12">
            <v>0</v>
          </cell>
        </row>
        <row r="16">
          <cell r="C16">
            <v>7841</v>
          </cell>
          <cell r="D16">
            <v>8954</v>
          </cell>
          <cell r="E16">
            <v>9612</v>
          </cell>
          <cell r="F16">
            <v>6199</v>
          </cell>
          <cell r="G16">
            <v>6370</v>
          </cell>
        </row>
        <row r="17">
          <cell r="C17">
            <v>535</v>
          </cell>
          <cell r="D17">
            <v>640</v>
          </cell>
          <cell r="E17">
            <v>671</v>
          </cell>
          <cell r="F17">
            <v>508</v>
          </cell>
          <cell r="G17">
            <v>678</v>
          </cell>
        </row>
        <row r="18">
          <cell r="C18">
            <v>2194</v>
          </cell>
          <cell r="D18">
            <v>2075</v>
          </cell>
          <cell r="E18">
            <v>1804</v>
          </cell>
          <cell r="F18">
            <v>1119</v>
          </cell>
          <cell r="G18">
            <v>1264</v>
          </cell>
        </row>
        <row r="19">
          <cell r="C19">
            <v>2</v>
          </cell>
          <cell r="D19">
            <v>4</v>
          </cell>
          <cell r="E19">
            <v>9</v>
          </cell>
          <cell r="F19">
            <v>1</v>
          </cell>
          <cell r="G19">
            <v>0</v>
          </cell>
        </row>
      </sheetData>
      <sheetData sheetId="10">
        <row r="9">
          <cell r="C9">
            <v>1794</v>
          </cell>
          <cell r="D9">
            <v>1966</v>
          </cell>
          <cell r="E9">
            <v>2063</v>
          </cell>
          <cell r="F9">
            <v>1257</v>
          </cell>
          <cell r="G9">
            <v>1361</v>
          </cell>
        </row>
        <row r="10">
          <cell r="C10">
            <v>15571</v>
          </cell>
          <cell r="D10">
            <v>16450</v>
          </cell>
          <cell r="E10">
            <v>16432</v>
          </cell>
          <cell r="F10">
            <v>5761</v>
          </cell>
          <cell r="G10">
            <v>6401</v>
          </cell>
        </row>
        <row r="11">
          <cell r="C11">
            <v>5330</v>
          </cell>
          <cell r="D11">
            <v>5145</v>
          </cell>
          <cell r="E11">
            <v>5537</v>
          </cell>
          <cell r="F11">
            <v>3718</v>
          </cell>
          <cell r="G11">
            <v>5358</v>
          </cell>
        </row>
        <row r="12">
          <cell r="C12">
            <v>722</v>
          </cell>
          <cell r="D12">
            <v>709</v>
          </cell>
          <cell r="E12">
            <v>943</v>
          </cell>
          <cell r="F12">
            <v>386</v>
          </cell>
          <cell r="G12">
            <v>550</v>
          </cell>
        </row>
        <row r="13">
          <cell r="C13">
            <v>48</v>
          </cell>
          <cell r="D13">
            <v>59</v>
          </cell>
          <cell r="E13">
            <v>31</v>
          </cell>
          <cell r="F13">
            <v>18</v>
          </cell>
          <cell r="G13">
            <v>60</v>
          </cell>
        </row>
        <row r="14">
          <cell r="C14">
            <v>7</v>
          </cell>
          <cell r="D14">
            <v>13</v>
          </cell>
          <cell r="E14">
            <v>13</v>
          </cell>
          <cell r="F14">
            <v>40</v>
          </cell>
          <cell r="G14">
            <v>9</v>
          </cell>
        </row>
        <row r="15">
          <cell r="C15">
            <v>3</v>
          </cell>
          <cell r="D15">
            <v>5</v>
          </cell>
          <cell r="E15">
            <v>3</v>
          </cell>
          <cell r="F15">
            <v>1</v>
          </cell>
          <cell r="G15">
            <v>3</v>
          </cell>
        </row>
        <row r="17">
          <cell r="C17">
            <v>3114</v>
          </cell>
          <cell r="D17">
            <v>3236</v>
          </cell>
          <cell r="E17">
            <v>2879</v>
          </cell>
          <cell r="F17">
            <v>1024</v>
          </cell>
          <cell r="G17">
            <v>1138</v>
          </cell>
        </row>
        <row r="18">
          <cell r="C18">
            <v>2</v>
          </cell>
          <cell r="D18">
            <v>11</v>
          </cell>
          <cell r="E18">
            <v>16</v>
          </cell>
          <cell r="F18">
            <v>5</v>
          </cell>
          <cell r="G18">
            <v>5</v>
          </cell>
        </row>
        <row r="22">
          <cell r="C22">
            <v>1936</v>
          </cell>
          <cell r="D22">
            <v>2025</v>
          </cell>
          <cell r="E22">
            <v>1822</v>
          </cell>
          <cell r="F22">
            <v>1245</v>
          </cell>
          <cell r="G22">
            <v>1627</v>
          </cell>
        </row>
        <row r="23">
          <cell r="C23">
            <v>14974</v>
          </cell>
          <cell r="D23">
            <v>16257</v>
          </cell>
          <cell r="E23">
            <v>16659</v>
          </cell>
          <cell r="F23">
            <v>7040</v>
          </cell>
          <cell r="G23">
            <v>6400</v>
          </cell>
        </row>
        <row r="24">
          <cell r="C24">
            <v>1003</v>
          </cell>
          <cell r="D24">
            <v>1162</v>
          </cell>
          <cell r="E24">
            <v>1164</v>
          </cell>
          <cell r="F24">
            <v>765</v>
          </cell>
          <cell r="G24">
            <v>980</v>
          </cell>
        </row>
        <row r="25">
          <cell r="C25">
            <v>555</v>
          </cell>
          <cell r="D25">
            <v>588</v>
          </cell>
          <cell r="E25">
            <v>708</v>
          </cell>
          <cell r="F25">
            <v>497</v>
          </cell>
          <cell r="G25">
            <v>573</v>
          </cell>
        </row>
        <row r="26">
          <cell r="C26">
            <v>10</v>
          </cell>
          <cell r="D26">
            <v>17</v>
          </cell>
          <cell r="E26">
            <v>18</v>
          </cell>
          <cell r="F26">
            <v>7</v>
          </cell>
          <cell r="G26">
            <v>10</v>
          </cell>
        </row>
        <row r="27">
          <cell r="C27">
            <v>8</v>
          </cell>
          <cell r="D27">
            <v>7</v>
          </cell>
          <cell r="E27">
            <v>7</v>
          </cell>
          <cell r="F27">
            <v>8</v>
          </cell>
          <cell r="G27">
            <v>13</v>
          </cell>
        </row>
        <row r="28">
          <cell r="C28">
            <v>3</v>
          </cell>
          <cell r="D28">
            <v>1</v>
          </cell>
          <cell r="E28">
            <v>1</v>
          </cell>
          <cell r="F28">
            <v>0</v>
          </cell>
          <cell r="G28">
            <v>3</v>
          </cell>
        </row>
        <row r="30">
          <cell r="C30">
            <v>3070</v>
          </cell>
          <cell r="D30">
            <v>3207</v>
          </cell>
          <cell r="E30">
            <v>2920</v>
          </cell>
          <cell r="F30">
            <v>1106</v>
          </cell>
          <cell r="G30">
            <v>1104</v>
          </cell>
        </row>
        <row r="31">
          <cell r="C31">
            <v>3</v>
          </cell>
          <cell r="D31">
            <v>8</v>
          </cell>
          <cell r="E31">
            <v>5</v>
          </cell>
          <cell r="F31">
            <v>4</v>
          </cell>
          <cell r="G31">
            <v>8</v>
          </cell>
        </row>
      </sheetData>
      <sheetData sheetId="11">
        <row r="9">
          <cell r="C9">
            <v>11990</v>
          </cell>
          <cell r="D9">
            <v>12555</v>
          </cell>
          <cell r="E9">
            <v>13270</v>
          </cell>
          <cell r="F9">
            <v>5951</v>
          </cell>
          <cell r="G9">
            <v>7672</v>
          </cell>
        </row>
        <row r="10">
          <cell r="C10">
            <v>9407</v>
          </cell>
          <cell r="D10">
            <v>9554</v>
          </cell>
          <cell r="E10">
            <v>9548</v>
          </cell>
          <cell r="F10">
            <v>4053</v>
          </cell>
          <cell r="G10">
            <v>4584</v>
          </cell>
        </row>
        <row r="11">
          <cell r="C11">
            <v>2047</v>
          </cell>
          <cell r="D11">
            <v>2209</v>
          </cell>
          <cell r="E11">
            <v>2169</v>
          </cell>
          <cell r="F11">
            <v>1157</v>
          </cell>
          <cell r="G11">
            <v>1454</v>
          </cell>
        </row>
        <row r="12">
          <cell r="C12">
            <v>31</v>
          </cell>
          <cell r="D12">
            <v>28</v>
          </cell>
          <cell r="E12">
            <v>35</v>
          </cell>
          <cell r="F12">
            <v>18</v>
          </cell>
          <cell r="G12">
            <v>22</v>
          </cell>
        </row>
        <row r="13">
          <cell r="C13">
            <v>0</v>
          </cell>
          <cell r="D13">
            <v>1</v>
          </cell>
          <cell r="E13">
            <v>0</v>
          </cell>
          <cell r="F13">
            <v>2</v>
          </cell>
          <cell r="G13">
            <v>10</v>
          </cell>
        </row>
        <row r="17">
          <cell r="C17">
            <v>8618</v>
          </cell>
          <cell r="D17">
            <v>9371</v>
          </cell>
          <cell r="E17">
            <v>10025</v>
          </cell>
          <cell r="F17">
            <v>4672</v>
          </cell>
          <cell r="G17">
            <v>4536</v>
          </cell>
        </row>
        <row r="18">
          <cell r="C18">
            <v>8128</v>
          </cell>
          <cell r="D18">
            <v>8596</v>
          </cell>
          <cell r="E18">
            <v>8410</v>
          </cell>
          <cell r="F18">
            <v>3748</v>
          </cell>
          <cell r="G18">
            <v>3689</v>
          </cell>
        </row>
        <row r="19">
          <cell r="C19">
            <v>1715</v>
          </cell>
          <cell r="D19">
            <v>2059</v>
          </cell>
          <cell r="E19">
            <v>1903</v>
          </cell>
          <cell r="F19">
            <v>1114</v>
          </cell>
          <cell r="G19">
            <v>1349</v>
          </cell>
        </row>
        <row r="20">
          <cell r="C20">
            <v>28</v>
          </cell>
          <cell r="D20">
            <v>31</v>
          </cell>
          <cell r="E20">
            <v>41</v>
          </cell>
          <cell r="F20">
            <v>28</v>
          </cell>
          <cell r="G20">
            <v>30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2</v>
          </cell>
        </row>
      </sheetData>
      <sheetData sheetId="12">
        <row r="9">
          <cell r="C9">
            <v>10341</v>
          </cell>
          <cell r="D9">
            <v>10601</v>
          </cell>
          <cell r="E9">
            <v>11298</v>
          </cell>
          <cell r="F9">
            <v>5285</v>
          </cell>
          <cell r="G9">
            <v>6408</v>
          </cell>
        </row>
        <row r="10">
          <cell r="C10">
            <v>13134</v>
          </cell>
          <cell r="D10">
            <v>13746</v>
          </cell>
          <cell r="E10">
            <v>13724</v>
          </cell>
          <cell r="F10">
            <v>5896</v>
          </cell>
          <cell r="G10">
            <v>7334</v>
          </cell>
        </row>
        <row r="14">
          <cell r="C14">
            <v>7880</v>
          </cell>
          <cell r="D14">
            <v>8445</v>
          </cell>
          <cell r="E14">
            <v>8946</v>
          </cell>
          <cell r="F14">
            <v>4572</v>
          </cell>
          <cell r="G14">
            <v>4491</v>
          </cell>
        </row>
        <row r="15">
          <cell r="C15">
            <v>10609</v>
          </cell>
          <cell r="D15">
            <v>11612</v>
          </cell>
          <cell r="E15">
            <v>11433</v>
          </cell>
          <cell r="F15">
            <v>4990</v>
          </cell>
          <cell r="G15">
            <v>5115</v>
          </cell>
        </row>
      </sheetData>
      <sheetData sheetId="13">
        <row r="9">
          <cell r="C9">
            <v>18323</v>
          </cell>
          <cell r="D9">
            <v>18287</v>
          </cell>
          <cell r="E9">
            <v>18805</v>
          </cell>
          <cell r="F9">
            <v>8377</v>
          </cell>
          <cell r="G9">
            <v>10595</v>
          </cell>
        </row>
        <row r="10">
          <cell r="C10">
            <v>4877</v>
          </cell>
          <cell r="D10">
            <v>5587</v>
          </cell>
          <cell r="E10">
            <v>5556</v>
          </cell>
          <cell r="F10">
            <v>2604</v>
          </cell>
          <cell r="G10">
            <v>2981</v>
          </cell>
        </row>
        <row r="14">
          <cell r="C14">
            <v>14133</v>
          </cell>
          <cell r="D14">
            <v>14831</v>
          </cell>
          <cell r="E14">
            <v>15035</v>
          </cell>
          <cell r="F14">
            <v>6909</v>
          </cell>
          <cell r="G14">
            <v>7179</v>
          </cell>
        </row>
        <row r="15">
          <cell r="C15">
            <v>4184</v>
          </cell>
          <cell r="D15">
            <v>4833</v>
          </cell>
          <cell r="E15">
            <v>4723</v>
          </cell>
          <cell r="F15">
            <v>2480</v>
          </cell>
          <cell r="G15">
            <v>2297</v>
          </cell>
        </row>
      </sheetData>
      <sheetData sheetId="14">
        <row r="9">
          <cell r="C9">
            <v>1914</v>
          </cell>
          <cell r="D9">
            <v>1879</v>
          </cell>
          <cell r="E9">
            <v>1847</v>
          </cell>
          <cell r="F9">
            <v>1495</v>
          </cell>
          <cell r="G9">
            <v>1920</v>
          </cell>
        </row>
        <row r="10">
          <cell r="C10">
            <v>5388</v>
          </cell>
          <cell r="D10">
            <v>5821</v>
          </cell>
          <cell r="E10">
            <v>5722</v>
          </cell>
          <cell r="F10">
            <v>2998</v>
          </cell>
          <cell r="G10">
            <v>4129</v>
          </cell>
        </row>
        <row r="11">
          <cell r="C11">
            <v>1474</v>
          </cell>
          <cell r="D11">
            <v>1460</v>
          </cell>
          <cell r="E11">
            <v>1446</v>
          </cell>
          <cell r="F11">
            <v>940</v>
          </cell>
          <cell r="G11">
            <v>1101</v>
          </cell>
        </row>
        <row r="12">
          <cell r="C12">
            <v>10286</v>
          </cell>
          <cell r="D12">
            <v>10605</v>
          </cell>
          <cell r="E12">
            <v>11021</v>
          </cell>
          <cell r="F12">
            <v>2813</v>
          </cell>
          <cell r="G12">
            <v>3031</v>
          </cell>
        </row>
        <row r="13">
          <cell r="C13">
            <v>2985</v>
          </cell>
          <cell r="D13">
            <v>3076</v>
          </cell>
          <cell r="E13">
            <v>3423</v>
          </cell>
          <cell r="F13">
            <v>1965</v>
          </cell>
          <cell r="G13">
            <v>2470</v>
          </cell>
        </row>
        <row r="14">
          <cell r="C14">
            <v>1428</v>
          </cell>
          <cell r="D14">
            <v>1506</v>
          </cell>
          <cell r="E14">
            <v>1563</v>
          </cell>
          <cell r="F14">
            <v>970</v>
          </cell>
          <cell r="G14">
            <v>1091</v>
          </cell>
        </row>
        <row r="18">
          <cell r="C18">
            <v>1196</v>
          </cell>
          <cell r="D18">
            <v>1245</v>
          </cell>
          <cell r="E18">
            <v>1173</v>
          </cell>
          <cell r="F18">
            <v>1041</v>
          </cell>
          <cell r="G18">
            <v>1095</v>
          </cell>
        </row>
        <row r="19">
          <cell r="C19">
            <v>3788</v>
          </cell>
          <cell r="D19">
            <v>4371</v>
          </cell>
          <cell r="E19">
            <v>4166</v>
          </cell>
          <cell r="F19">
            <v>2612</v>
          </cell>
          <cell r="G19">
            <v>2859</v>
          </cell>
        </row>
        <row r="20">
          <cell r="C20">
            <v>1021</v>
          </cell>
          <cell r="D20">
            <v>1140</v>
          </cell>
          <cell r="E20">
            <v>1095</v>
          </cell>
          <cell r="F20">
            <v>811</v>
          </cell>
          <cell r="G20">
            <v>760</v>
          </cell>
        </row>
        <row r="21">
          <cell r="C21">
            <v>9215</v>
          </cell>
          <cell r="D21">
            <v>9807</v>
          </cell>
          <cell r="E21">
            <v>9991</v>
          </cell>
          <cell r="F21">
            <v>2791</v>
          </cell>
          <cell r="G21">
            <v>2331</v>
          </cell>
        </row>
        <row r="22">
          <cell r="C22">
            <v>2212</v>
          </cell>
          <cell r="D22">
            <v>2323</v>
          </cell>
          <cell r="E22">
            <v>2693</v>
          </cell>
          <cell r="F22">
            <v>1594</v>
          </cell>
          <cell r="G22">
            <v>1743</v>
          </cell>
        </row>
        <row r="23">
          <cell r="C23">
            <v>1057</v>
          </cell>
          <cell r="D23">
            <v>1171</v>
          </cell>
          <cell r="E23">
            <v>1261</v>
          </cell>
          <cell r="F23">
            <v>713</v>
          </cell>
          <cell r="G23">
            <v>818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Spazio Indagine Varese">
      <a:dk1>
        <a:sysClr val="windowText" lastClr="000000"/>
      </a:dk1>
      <a:lt1>
        <a:sysClr val="window" lastClr="FFFFFF"/>
      </a:lt1>
      <a:dk2>
        <a:srgbClr val="281F91"/>
      </a:dk2>
      <a:lt2>
        <a:srgbClr val="67A7CE"/>
      </a:lt2>
      <a:accent1>
        <a:srgbClr val="282A56"/>
      </a:accent1>
      <a:accent2>
        <a:srgbClr val="281F91"/>
      </a:accent2>
      <a:accent3>
        <a:srgbClr val="67A7CE"/>
      </a:accent3>
      <a:accent4>
        <a:srgbClr val="BBDB1A"/>
      </a:accent4>
      <a:accent5>
        <a:srgbClr val="7FBD82"/>
      </a:accent5>
      <a:accent6>
        <a:srgbClr val="F6A400"/>
      </a:accent6>
      <a:hlink>
        <a:srgbClr val="FFFFFF"/>
      </a:hlink>
      <a:folHlink>
        <a:srgbClr val="BBDB1A"/>
      </a:folHlink>
    </a:clrScheme>
    <a:fontScheme name="Cambria">
      <a:maj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2:I18"/>
  <sheetViews>
    <sheetView tabSelected="1" workbookViewId="0">
      <selection activeCell="M3" sqref="M3"/>
    </sheetView>
  </sheetViews>
  <sheetFormatPr defaultRowHeight="14.25" x14ac:dyDescent="0.2"/>
  <cols>
    <col min="1" max="1" width="4.125" style="31" customWidth="1"/>
    <col min="2" max="8" width="10.375" style="17" customWidth="1"/>
    <col min="9" max="16384" width="9" style="17"/>
  </cols>
  <sheetData>
    <row r="2" spans="1:9" s="16" customFormat="1" ht="44.25" customHeight="1" x14ac:dyDescent="0.2">
      <c r="A2" s="31"/>
      <c r="B2" s="182" t="s">
        <v>42</v>
      </c>
      <c r="C2" s="182"/>
      <c r="D2" s="182"/>
      <c r="E2" s="182"/>
      <c r="F2" s="182"/>
      <c r="G2" s="182"/>
      <c r="H2" s="182"/>
      <c r="I2" s="17"/>
    </row>
    <row r="3" spans="1:9" ht="15" thickBot="1" x14ac:dyDescent="0.25"/>
    <row r="4" spans="1:9" x14ac:dyDescent="0.2">
      <c r="B4" s="18"/>
      <c r="C4" s="19"/>
      <c r="D4" s="19"/>
      <c r="E4" s="19"/>
      <c r="F4" s="19"/>
      <c r="G4" s="19"/>
      <c r="H4" s="20"/>
    </row>
    <row r="5" spans="1:9" x14ac:dyDescent="0.2">
      <c r="B5" s="26" t="s">
        <v>43</v>
      </c>
      <c r="C5" s="21"/>
      <c r="D5" s="21"/>
      <c r="E5" s="21"/>
      <c r="F5" s="21"/>
      <c r="G5" s="21"/>
      <c r="H5" s="22"/>
    </row>
    <row r="6" spans="1:9" ht="32.25" customHeight="1" x14ac:dyDescent="0.2">
      <c r="A6" s="34"/>
      <c r="B6" s="27" t="s">
        <v>44</v>
      </c>
      <c r="C6" s="21"/>
      <c r="D6" s="21"/>
      <c r="E6" s="21"/>
      <c r="F6" s="21"/>
      <c r="G6" s="21"/>
      <c r="H6" s="22"/>
    </row>
    <row r="7" spans="1:9" x14ac:dyDescent="0.2">
      <c r="B7" s="26" t="s">
        <v>45</v>
      </c>
      <c r="C7" s="21"/>
      <c r="D7" s="21"/>
      <c r="E7" s="21"/>
      <c r="F7" s="21"/>
      <c r="G7" s="21"/>
      <c r="H7" s="22"/>
    </row>
    <row r="8" spans="1:9" x14ac:dyDescent="0.2">
      <c r="B8" s="76" t="s">
        <v>46</v>
      </c>
      <c r="C8" s="21"/>
      <c r="D8" s="21"/>
      <c r="E8" s="21"/>
      <c r="F8" s="21"/>
      <c r="G8" s="21"/>
      <c r="H8" s="22"/>
    </row>
    <row r="9" spans="1:9" x14ac:dyDescent="0.2">
      <c r="B9" s="76" t="s">
        <v>47</v>
      </c>
      <c r="C9" s="21"/>
      <c r="D9" s="21"/>
      <c r="E9" s="21"/>
      <c r="F9" s="21"/>
      <c r="G9" s="21"/>
      <c r="H9" s="22"/>
    </row>
    <row r="10" spans="1:9" x14ac:dyDescent="0.2">
      <c r="B10" s="26" t="s">
        <v>48</v>
      </c>
      <c r="C10" s="21"/>
      <c r="D10" s="21"/>
      <c r="E10" s="21"/>
      <c r="F10" s="21"/>
      <c r="G10" s="21"/>
      <c r="H10" s="22"/>
    </row>
    <row r="11" spans="1:9" x14ac:dyDescent="0.2">
      <c r="B11" s="76" t="s">
        <v>49</v>
      </c>
      <c r="C11" s="21"/>
      <c r="D11" s="21"/>
      <c r="E11" s="21"/>
      <c r="F11" s="21"/>
      <c r="G11" s="21"/>
      <c r="H11" s="22"/>
    </row>
    <row r="12" spans="1:9" x14ac:dyDescent="0.2">
      <c r="B12" s="76" t="s">
        <v>50</v>
      </c>
      <c r="C12" s="21"/>
      <c r="D12" s="21"/>
      <c r="E12" s="21"/>
      <c r="F12" s="21"/>
      <c r="G12" s="21"/>
      <c r="H12" s="22"/>
    </row>
    <row r="13" spans="1:9" x14ac:dyDescent="0.2">
      <c r="B13" s="76" t="s">
        <v>51</v>
      </c>
      <c r="C13" s="21"/>
      <c r="D13" s="21"/>
      <c r="E13" s="21"/>
      <c r="F13" s="21"/>
      <c r="G13" s="21"/>
      <c r="H13" s="22"/>
    </row>
    <row r="14" spans="1:9" x14ac:dyDescent="0.2">
      <c r="B14" s="26" t="s">
        <v>53</v>
      </c>
      <c r="C14" s="21"/>
      <c r="D14" s="21"/>
      <c r="E14" s="21"/>
      <c r="F14" s="21"/>
      <c r="G14" s="21"/>
      <c r="H14" s="22"/>
    </row>
    <row r="15" spans="1:9" x14ac:dyDescent="0.2">
      <c r="A15" s="43"/>
      <c r="B15" s="26" t="s">
        <v>52</v>
      </c>
      <c r="C15" s="21"/>
      <c r="D15" s="21"/>
      <c r="E15" s="21"/>
      <c r="F15" s="21"/>
      <c r="G15" s="21"/>
      <c r="H15" s="22"/>
    </row>
    <row r="16" spans="1:9" x14ac:dyDescent="0.2">
      <c r="B16" s="26"/>
      <c r="C16" s="21"/>
      <c r="D16" s="21"/>
      <c r="E16" s="21"/>
      <c r="F16" s="21"/>
      <c r="G16" s="21"/>
      <c r="H16" s="22"/>
    </row>
    <row r="17" spans="2:8" x14ac:dyDescent="0.2">
      <c r="B17" s="26"/>
      <c r="C17" s="21"/>
      <c r="D17" s="21"/>
      <c r="E17" s="21"/>
      <c r="F17" s="21"/>
      <c r="G17" s="21"/>
      <c r="H17" s="77" t="s">
        <v>21</v>
      </c>
    </row>
    <row r="18" spans="2:8" ht="6.75" customHeight="1" thickBot="1" x14ac:dyDescent="0.25">
      <c r="B18" s="23"/>
      <c r="C18" s="24"/>
      <c r="D18" s="24"/>
      <c r="E18" s="24"/>
      <c r="F18" s="24"/>
      <c r="G18" s="24"/>
      <c r="H18" s="25"/>
    </row>
  </sheetData>
  <sheetProtection sheet="1" objects="1" scenarios="1"/>
  <mergeCells count="1">
    <mergeCell ref="B2:H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EAAE-A6EE-4F83-A522-8F799BA27AA6}">
  <sheetPr>
    <tabColor theme="0"/>
    <pageSetUpPr fitToPage="1"/>
  </sheetPr>
  <dimension ref="B2:AS78"/>
  <sheetViews>
    <sheetView zoomScaleNormal="100" zoomScalePageLayoutView="125" workbookViewId="0">
      <selection activeCell="V3" sqref="V3"/>
    </sheetView>
  </sheetViews>
  <sheetFormatPr defaultColWidth="8.75" defaultRowHeight="12.75" x14ac:dyDescent="0.2"/>
  <cols>
    <col min="1" max="1" width="4.125" style="31" customWidth="1"/>
    <col min="2" max="2" width="20.75" style="31" customWidth="1"/>
    <col min="3" max="7" width="8.625" style="31" bestFit="1" customWidth="1"/>
    <col min="8" max="8" width="8.125" style="31" customWidth="1"/>
    <col min="9" max="9" width="8.625" style="31" bestFit="1" customWidth="1"/>
    <col min="10" max="10" width="10" style="31" customWidth="1"/>
    <col min="11" max="11" width="8.125" style="31" customWidth="1"/>
    <col min="12" max="12" width="8.625" style="31" bestFit="1" customWidth="1"/>
    <col min="13" max="20" width="8.125" style="31" customWidth="1"/>
    <col min="21" max="16384" width="8.75" style="31"/>
  </cols>
  <sheetData>
    <row r="2" spans="2:44" ht="15" customHeight="1" x14ac:dyDescent="0.2">
      <c r="B2" s="183" t="s">
        <v>195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2:44" x14ac:dyDescent="0.2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2:44" x14ac:dyDescent="0.2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</row>
    <row r="5" spans="2:44" ht="13.5" customHeight="1" x14ac:dyDescent="0.2">
      <c r="C5" s="33"/>
      <c r="D5" s="33"/>
      <c r="E5" s="33"/>
      <c r="F5" s="33"/>
      <c r="G5" s="33"/>
      <c r="H5" s="33"/>
      <c r="I5" s="33"/>
      <c r="J5" s="33"/>
      <c r="K5" s="33"/>
      <c r="L5" s="33"/>
      <c r="O5" s="31" t="s">
        <v>23</v>
      </c>
      <c r="V5" s="117"/>
      <c r="W5" s="17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</row>
    <row r="6" spans="2:44" s="43" customFormat="1" ht="24.95" customHeight="1" x14ac:dyDescent="0.2">
      <c r="B6" s="35" t="s">
        <v>190</v>
      </c>
      <c r="C6" s="33"/>
      <c r="D6" s="33"/>
      <c r="E6" s="33"/>
      <c r="F6" s="33"/>
      <c r="G6" s="33"/>
      <c r="H6" s="33"/>
      <c r="I6" s="33"/>
      <c r="J6" s="33"/>
      <c r="K6" s="119"/>
      <c r="L6" s="119"/>
      <c r="M6" s="119"/>
      <c r="N6" s="119"/>
      <c r="O6" s="33"/>
      <c r="P6" s="33"/>
      <c r="Q6" s="33"/>
      <c r="V6" s="17"/>
      <c r="W6" s="31"/>
      <c r="X6" s="31"/>
      <c r="Y6" s="31"/>
      <c r="Z6" s="31"/>
      <c r="AA6" s="31"/>
      <c r="AB6" s="31"/>
      <c r="AC6" s="31"/>
      <c r="AD6" s="118"/>
      <c r="AE6" s="118"/>
      <c r="AF6" s="118"/>
      <c r="AG6" s="118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2:44" ht="24.75" customHeight="1" x14ac:dyDescent="0.2">
      <c r="B7" s="148" t="s">
        <v>28</v>
      </c>
      <c r="C7" s="190" t="s">
        <v>92</v>
      </c>
      <c r="D7" s="190"/>
      <c r="E7" s="190"/>
      <c r="F7" s="205" t="s">
        <v>93</v>
      </c>
      <c r="G7" s="205"/>
      <c r="H7" s="205"/>
      <c r="I7" s="205" t="s">
        <v>94</v>
      </c>
      <c r="J7" s="205"/>
      <c r="K7" s="119"/>
      <c r="L7" s="119"/>
      <c r="M7" s="119"/>
      <c r="N7" s="119"/>
      <c r="O7" s="206"/>
      <c r="P7" s="206"/>
      <c r="Q7" s="206"/>
      <c r="AD7" s="118"/>
      <c r="AE7" s="118"/>
      <c r="AF7" s="118"/>
    </row>
    <row r="8" spans="2:44" ht="35.1" customHeight="1" x14ac:dyDescent="0.2">
      <c r="B8" s="120"/>
      <c r="C8" s="39" t="s">
        <v>96</v>
      </c>
      <c r="D8" s="40" t="s">
        <v>80</v>
      </c>
      <c r="E8" s="40" t="s">
        <v>81</v>
      </c>
      <c r="F8" s="39" t="s">
        <v>96</v>
      </c>
      <c r="G8" s="40" t="s">
        <v>80</v>
      </c>
      <c r="H8" s="40" t="s">
        <v>81</v>
      </c>
      <c r="I8" s="39" t="s">
        <v>96</v>
      </c>
      <c r="J8" s="40" t="s">
        <v>97</v>
      </c>
      <c r="K8" s="119"/>
      <c r="L8" s="119"/>
      <c r="M8" s="119"/>
      <c r="N8" s="119"/>
      <c r="O8" s="121"/>
      <c r="P8" s="119"/>
      <c r="Q8" s="119"/>
      <c r="AD8" s="118"/>
      <c r="AE8" s="118"/>
      <c r="AF8" s="118"/>
    </row>
    <row r="9" spans="2:44" ht="19.5" customHeight="1" x14ac:dyDescent="0.2">
      <c r="B9" s="32" t="s">
        <v>68</v>
      </c>
      <c r="C9" s="8">
        <f>G24</f>
        <v>9641</v>
      </c>
      <c r="D9" s="3">
        <f>G24-F24</f>
        <v>2172</v>
      </c>
      <c r="E9" s="13">
        <f>(G24-F24)/F24</f>
        <v>0.29080198152363101</v>
      </c>
      <c r="F9" s="8">
        <f>G42</f>
        <v>6370</v>
      </c>
      <c r="G9" s="3">
        <f>G42-F42</f>
        <v>171</v>
      </c>
      <c r="H9" s="13">
        <f>(G42-F42)/F42</f>
        <v>2.7585094370059689E-2</v>
      </c>
      <c r="I9" s="8">
        <f>G59</f>
        <v>3271</v>
      </c>
      <c r="J9" s="3">
        <f>G59-F59</f>
        <v>2001</v>
      </c>
      <c r="K9" s="119"/>
      <c r="L9" s="119"/>
      <c r="M9" s="119"/>
      <c r="N9" s="119"/>
      <c r="O9" s="3"/>
      <c r="P9" s="122"/>
      <c r="Q9" s="123"/>
      <c r="AD9" s="17"/>
      <c r="AE9" s="17"/>
      <c r="AF9" s="17"/>
    </row>
    <row r="10" spans="2:44" ht="13.5" customHeight="1" x14ac:dyDescent="0.2">
      <c r="B10" s="32" t="s">
        <v>69</v>
      </c>
      <c r="C10" s="8">
        <f>G25</f>
        <v>938</v>
      </c>
      <c r="D10" s="3">
        <f>G25-F25</f>
        <v>167</v>
      </c>
      <c r="E10" s="13">
        <f>(G25-F25)/F25</f>
        <v>0.21660181582360571</v>
      </c>
      <c r="F10" s="8">
        <f>G43</f>
        <v>678</v>
      </c>
      <c r="G10" s="3">
        <f>G43-F43</f>
        <v>170</v>
      </c>
      <c r="H10" s="13">
        <f>(G43-F43)/F43</f>
        <v>0.3346456692913386</v>
      </c>
      <c r="I10" s="8">
        <f>G60</f>
        <v>260</v>
      </c>
      <c r="J10" s="3">
        <f>G60-F60</f>
        <v>-3</v>
      </c>
      <c r="K10" s="119"/>
      <c r="L10" s="119"/>
      <c r="M10" s="119"/>
      <c r="N10" s="119"/>
      <c r="O10" s="3"/>
      <c r="P10" s="122"/>
      <c r="Q10" s="123"/>
      <c r="AD10" s="17"/>
      <c r="AE10" s="17"/>
      <c r="AF10" s="17"/>
    </row>
    <row r="11" spans="2:44" ht="15.75" customHeight="1" x14ac:dyDescent="0.2">
      <c r="B11" s="32" t="s">
        <v>70</v>
      </c>
      <c r="C11" s="8">
        <f>G26</f>
        <v>1666</v>
      </c>
      <c r="D11" s="3">
        <f>G26-F26</f>
        <v>468</v>
      </c>
      <c r="E11" s="13">
        <f>(G26-F26)/F26</f>
        <v>0.39065108514190316</v>
      </c>
      <c r="F11" s="8">
        <f>G44</f>
        <v>1264</v>
      </c>
      <c r="G11" s="3">
        <f>G44-F44</f>
        <v>145</v>
      </c>
      <c r="H11" s="13">
        <f>(G44-F44)/F44</f>
        <v>0.12957998212689903</v>
      </c>
      <c r="I11" s="8">
        <f>G61</f>
        <v>402</v>
      </c>
      <c r="J11" s="3">
        <f>G61-F61</f>
        <v>323</v>
      </c>
      <c r="K11" s="119"/>
      <c r="L11" s="119"/>
      <c r="M11" s="119"/>
      <c r="N11" s="119"/>
      <c r="O11" s="3"/>
      <c r="P11" s="122"/>
      <c r="Q11" s="123"/>
      <c r="AD11" s="17"/>
      <c r="AE11" s="17"/>
      <c r="AF11" s="17"/>
    </row>
    <row r="12" spans="2:44" ht="14.25" x14ac:dyDescent="0.2">
      <c r="B12" s="32" t="s">
        <v>78</v>
      </c>
      <c r="C12" s="8">
        <f>G27</f>
        <v>0</v>
      </c>
      <c r="D12" s="3">
        <f>G27-F27</f>
        <v>0</v>
      </c>
      <c r="E12" s="123" t="s">
        <v>75</v>
      </c>
      <c r="F12" s="8">
        <f>G45</f>
        <v>0</v>
      </c>
      <c r="G12" s="3">
        <f>G45-F45</f>
        <v>-1</v>
      </c>
      <c r="H12" s="13">
        <f>(G45-F45)/F45</f>
        <v>-1</v>
      </c>
      <c r="I12" s="8">
        <f>G62</f>
        <v>0</v>
      </c>
      <c r="J12" s="3">
        <f>G62-F62</f>
        <v>1</v>
      </c>
      <c r="K12" s="119"/>
      <c r="L12" s="119"/>
      <c r="M12" s="119"/>
      <c r="N12" s="119"/>
      <c r="O12" s="3"/>
      <c r="P12" s="122"/>
      <c r="Q12" s="123"/>
      <c r="AD12" s="17"/>
      <c r="AE12" s="17"/>
      <c r="AF12" s="17"/>
    </row>
    <row r="13" spans="2:44" ht="24.95" customHeight="1" x14ac:dyDescent="0.2">
      <c r="B13" s="127" t="s">
        <v>98</v>
      </c>
      <c r="C13" s="9">
        <f>G28</f>
        <v>12245</v>
      </c>
      <c r="D13" s="3">
        <f>G28-F28</f>
        <v>2807</v>
      </c>
      <c r="E13" s="13">
        <f>(G28-F28)/F28</f>
        <v>0.29741470650561558</v>
      </c>
      <c r="F13" s="8">
        <f>G46</f>
        <v>8312</v>
      </c>
      <c r="G13" s="3">
        <f>G46-F46</f>
        <v>485</v>
      </c>
      <c r="H13" s="13">
        <f>(G46-F46)/F46</f>
        <v>6.1964992973042032E-2</v>
      </c>
      <c r="I13" s="8">
        <f>G63</f>
        <v>3933</v>
      </c>
      <c r="J13" s="3">
        <f>G63-F63</f>
        <v>2322</v>
      </c>
      <c r="K13" s="119"/>
      <c r="L13" s="119"/>
      <c r="M13" s="119"/>
      <c r="N13" s="119"/>
      <c r="AD13" s="118"/>
      <c r="AE13" s="117"/>
      <c r="AF13" s="118"/>
    </row>
    <row r="14" spans="2:44" ht="24.95" customHeight="1" x14ac:dyDescent="0.2">
      <c r="B14" s="130" t="s">
        <v>198</v>
      </c>
      <c r="C14" s="42"/>
      <c r="D14" s="42"/>
      <c r="E14" s="42"/>
      <c r="F14" s="42"/>
      <c r="G14" s="42"/>
      <c r="H14" s="42"/>
      <c r="I14" s="42"/>
      <c r="J14" s="42"/>
      <c r="K14" s="119"/>
      <c r="L14" s="119"/>
      <c r="M14" s="119"/>
      <c r="N14" s="119"/>
      <c r="AD14" s="118"/>
      <c r="AE14" s="117"/>
      <c r="AF14" s="118"/>
    </row>
    <row r="15" spans="2:44" ht="24.95" customHeight="1" x14ac:dyDescent="0.2">
      <c r="B15" s="131"/>
      <c r="K15" s="119"/>
      <c r="L15" s="119"/>
      <c r="M15" s="119"/>
      <c r="N15" s="119"/>
      <c r="AD15" s="118"/>
      <c r="AE15" s="117"/>
      <c r="AF15" s="118"/>
    </row>
    <row r="16" spans="2:44" ht="24.95" customHeight="1" x14ac:dyDescent="0.2">
      <c r="B16" s="131"/>
      <c r="K16" s="119"/>
      <c r="L16" s="119"/>
      <c r="M16" s="119"/>
      <c r="N16" s="119"/>
      <c r="AD16" s="118"/>
      <c r="AE16" s="117"/>
      <c r="AF16" s="118"/>
    </row>
    <row r="17" spans="2:32" ht="14.25" x14ac:dyDescent="0.2">
      <c r="V17" s="1"/>
      <c r="W17" s="1"/>
      <c r="X17" s="1"/>
      <c r="Y17" s="1"/>
      <c r="Z17" s="1"/>
      <c r="AA17" s="1"/>
      <c r="AB17" s="1"/>
      <c r="AC17" s="1"/>
      <c r="AD17" s="118"/>
      <c r="AE17" s="118"/>
      <c r="AF17" s="118"/>
    </row>
    <row r="18" spans="2:32" ht="14.25" x14ac:dyDescent="0.2">
      <c r="B18" s="183" t="s">
        <v>194</v>
      </c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V18" s="1"/>
      <c r="W18" s="1"/>
      <c r="X18" s="1"/>
      <c r="Y18" s="1"/>
      <c r="Z18" s="1"/>
      <c r="AA18" s="1"/>
      <c r="AB18" s="1"/>
      <c r="AC18" s="1"/>
      <c r="AD18" s="118"/>
      <c r="AE18" s="118"/>
      <c r="AF18" s="126"/>
    </row>
    <row r="19" spans="2:32" ht="14.25" x14ac:dyDescent="0.2"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V19" s="1"/>
      <c r="W19" s="1"/>
      <c r="X19" s="1"/>
      <c r="Y19" s="1"/>
      <c r="Z19" s="1"/>
      <c r="AA19" s="1"/>
      <c r="AB19" s="1"/>
      <c r="AC19" s="1"/>
      <c r="AD19" s="118"/>
      <c r="AE19" s="118"/>
      <c r="AF19" s="118"/>
    </row>
    <row r="20" spans="2:32" ht="14.25" x14ac:dyDescent="0.2"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V20" s="1"/>
      <c r="W20" s="1"/>
      <c r="X20" s="1"/>
      <c r="Y20" s="1"/>
      <c r="Z20" s="1"/>
      <c r="AA20" s="1"/>
      <c r="AB20" s="1"/>
      <c r="AC20" s="1"/>
      <c r="AD20" s="118"/>
      <c r="AE20" s="118"/>
      <c r="AF20" s="118"/>
    </row>
    <row r="21" spans="2:32" ht="14.25" x14ac:dyDescent="0.2">
      <c r="V21" s="1"/>
      <c r="W21" s="1"/>
      <c r="X21" s="1"/>
      <c r="Y21" s="1"/>
      <c r="Z21" s="1"/>
      <c r="AA21" s="1"/>
      <c r="AB21" s="1"/>
      <c r="AC21" s="1"/>
      <c r="AD21" s="118"/>
      <c r="AE21" s="118"/>
      <c r="AF21" s="118"/>
    </row>
    <row r="22" spans="2:32" ht="24.95" customHeight="1" x14ac:dyDescent="0.2">
      <c r="B22" s="35" t="s">
        <v>191</v>
      </c>
      <c r="V22" s="1"/>
      <c r="W22" s="1"/>
      <c r="X22" s="1"/>
      <c r="Y22" s="1"/>
      <c r="Z22" s="1"/>
      <c r="AA22" s="1"/>
      <c r="AB22" s="1"/>
      <c r="AC22" s="1"/>
      <c r="AD22" s="118"/>
      <c r="AE22" s="118"/>
      <c r="AF22" s="118"/>
    </row>
    <row r="23" spans="2:32" ht="25.5" x14ac:dyDescent="0.2">
      <c r="B23" s="38" t="s">
        <v>99</v>
      </c>
      <c r="C23" s="44">
        <v>2017</v>
      </c>
      <c r="D23" s="44">
        <v>2018</v>
      </c>
      <c r="E23" s="44">
        <v>2019</v>
      </c>
      <c r="F23" s="45">
        <v>2020</v>
      </c>
      <c r="G23" s="45">
        <v>2021</v>
      </c>
      <c r="H23" s="40" t="s">
        <v>82</v>
      </c>
      <c r="I23" s="40" t="s">
        <v>83</v>
      </c>
      <c r="K23" s="119"/>
      <c r="L23" s="132"/>
      <c r="V23" s="1"/>
      <c r="W23" s="1"/>
      <c r="X23" s="1"/>
      <c r="Y23" s="1"/>
      <c r="Z23" s="1"/>
      <c r="AA23" s="1"/>
      <c r="AB23" s="1"/>
      <c r="AC23" s="1"/>
      <c r="AD23" s="118"/>
      <c r="AE23" s="118"/>
      <c r="AF23" s="118"/>
    </row>
    <row r="24" spans="2:32" ht="14.25" x14ac:dyDescent="0.2">
      <c r="B24" s="32" t="s">
        <v>68</v>
      </c>
      <c r="C24" s="3">
        <f>'[1]2. Ristorazione'!C9</f>
        <v>11608</v>
      </c>
      <c r="D24" s="3">
        <f>'[1]2. Ristorazione'!D9</f>
        <v>12507</v>
      </c>
      <c r="E24" s="3">
        <f>'[1]2. Ristorazione'!E9</f>
        <v>13308</v>
      </c>
      <c r="F24" s="3">
        <f>'[1]2. Ristorazione'!F9</f>
        <v>7469</v>
      </c>
      <c r="G24" s="3">
        <f>'[1]2. Ristorazione'!G9</f>
        <v>9641</v>
      </c>
      <c r="H24" s="3">
        <f>G24-C24</f>
        <v>-1967</v>
      </c>
      <c r="I24" s="13">
        <f>(G24-C24)/C24</f>
        <v>-0.16945210199862165</v>
      </c>
      <c r="V24" s="1"/>
      <c r="W24" s="1"/>
      <c r="X24" s="1"/>
      <c r="Y24" s="1"/>
      <c r="Z24" s="1"/>
      <c r="AA24" s="1"/>
      <c r="AB24" s="1"/>
      <c r="AC24" s="1"/>
      <c r="AD24" s="118"/>
      <c r="AE24" s="118"/>
      <c r="AF24" s="118"/>
    </row>
    <row r="25" spans="2:32" x14ac:dyDescent="0.2">
      <c r="B25" s="32" t="s">
        <v>69</v>
      </c>
      <c r="C25" s="3">
        <f>'[1]2. Ristorazione'!C10</f>
        <v>754</v>
      </c>
      <c r="D25" s="3">
        <f>'[1]2. Ristorazione'!D10</f>
        <v>774</v>
      </c>
      <c r="E25" s="3">
        <f>'[1]2. Ristorazione'!E10</f>
        <v>930</v>
      </c>
      <c r="F25" s="3">
        <f>'[1]2. Ristorazione'!F10</f>
        <v>771</v>
      </c>
      <c r="G25" s="3">
        <f>'[1]2. Ristorazione'!G10</f>
        <v>938</v>
      </c>
      <c r="H25" s="3">
        <f>G25-C25</f>
        <v>184</v>
      </c>
      <c r="I25" s="13">
        <f>(G25-C25)/C25</f>
        <v>0.24403183023872679</v>
      </c>
      <c r="V25" s="1"/>
      <c r="W25" s="1"/>
      <c r="X25" s="1"/>
      <c r="Y25" s="1"/>
      <c r="Z25" s="1"/>
      <c r="AA25" s="1"/>
      <c r="AB25" s="1"/>
      <c r="AC25" s="1"/>
    </row>
    <row r="26" spans="2:32" x14ac:dyDescent="0.2">
      <c r="B26" s="32" t="s">
        <v>70</v>
      </c>
      <c r="C26" s="3">
        <f>'[1]2. Ristorazione'!C11</f>
        <v>2806</v>
      </c>
      <c r="D26" s="3">
        <f>'[1]2. Ristorazione'!D11</f>
        <v>2335</v>
      </c>
      <c r="E26" s="3">
        <f>'[1]2. Ristorazione'!E11</f>
        <v>2283</v>
      </c>
      <c r="F26" s="3">
        <f>'[1]2. Ristorazione'!F11</f>
        <v>1198</v>
      </c>
      <c r="G26" s="3">
        <f>'[1]2. Ristorazione'!G11</f>
        <v>1666</v>
      </c>
      <c r="H26" s="3">
        <f>G26-C26</f>
        <v>-1140</v>
      </c>
      <c r="I26" s="13">
        <f>(G26-C26)/C26</f>
        <v>-0.40627227369921598</v>
      </c>
      <c r="V26" s="1"/>
      <c r="W26" s="1"/>
      <c r="X26" s="1"/>
      <c r="Y26" s="1"/>
      <c r="Z26" s="1"/>
      <c r="AA26" s="1"/>
      <c r="AB26" s="1"/>
      <c r="AC26" s="1"/>
    </row>
    <row r="27" spans="2:32" x14ac:dyDescent="0.2">
      <c r="B27" s="32" t="s">
        <v>78</v>
      </c>
      <c r="C27" s="3">
        <f>'[1]2. Ristorazione'!C12</f>
        <v>1</v>
      </c>
      <c r="D27" s="3">
        <f>'[1]2. Ristorazione'!D12</f>
        <v>0</v>
      </c>
      <c r="E27" s="3">
        <f>'[1]2. Ristorazione'!E12</f>
        <v>1</v>
      </c>
      <c r="F27" s="3">
        <f>'[1]2. Ristorazione'!F12</f>
        <v>0</v>
      </c>
      <c r="G27" s="3">
        <f>'[1]2. Ristorazione'!G12</f>
        <v>0</v>
      </c>
      <c r="H27" s="3">
        <f>G27-C27</f>
        <v>-1</v>
      </c>
      <c r="I27" s="13">
        <f>(G27-C27)/C27</f>
        <v>-1</v>
      </c>
      <c r="V27" s="1"/>
      <c r="W27" s="1"/>
      <c r="X27" s="1"/>
      <c r="Y27" s="1"/>
      <c r="Z27" s="1"/>
      <c r="AA27" s="1"/>
      <c r="AB27" s="1"/>
      <c r="AC27" s="1"/>
    </row>
    <row r="28" spans="2:32" x14ac:dyDescent="0.2">
      <c r="B28" s="48" t="s">
        <v>196</v>
      </c>
      <c r="C28" s="9">
        <f>SUM(C24:C27)</f>
        <v>15169</v>
      </c>
      <c r="D28" s="9">
        <f t="shared" ref="D28:G28" si="0">SUM(D24:D27)</f>
        <v>15616</v>
      </c>
      <c r="E28" s="9">
        <f t="shared" si="0"/>
        <v>16522</v>
      </c>
      <c r="F28" s="9">
        <f t="shared" si="0"/>
        <v>9438</v>
      </c>
      <c r="G28" s="9">
        <f t="shared" si="0"/>
        <v>12245</v>
      </c>
      <c r="H28" s="9">
        <f>G28-C28</f>
        <v>-2924</v>
      </c>
      <c r="I28" s="49">
        <f>(G28-C28)/C28</f>
        <v>-0.19276155316764454</v>
      </c>
      <c r="V28" s="1"/>
      <c r="W28" s="1"/>
      <c r="X28" s="1"/>
      <c r="Y28" s="1"/>
      <c r="Z28" s="1"/>
      <c r="AA28" s="1"/>
      <c r="AB28" s="1"/>
      <c r="AC28" s="1"/>
    </row>
    <row r="29" spans="2:32" s="1" customFormat="1" ht="24.95" customHeight="1" x14ac:dyDescent="0.2">
      <c r="B29" s="130" t="s">
        <v>199</v>
      </c>
      <c r="C29" s="133"/>
      <c r="D29" s="133"/>
      <c r="E29" s="133"/>
      <c r="F29" s="133"/>
      <c r="G29" s="133"/>
      <c r="H29" s="133"/>
      <c r="I29" s="133"/>
      <c r="J29" s="99"/>
      <c r="K29" s="100"/>
      <c r="L29" s="95"/>
    </row>
    <row r="30" spans="2:32" s="1" customFormat="1" x14ac:dyDescent="0.2">
      <c r="B30" s="85"/>
      <c r="C30" s="171"/>
      <c r="D30" s="171"/>
      <c r="E30" s="171"/>
      <c r="F30" s="171"/>
      <c r="G30" s="171"/>
      <c r="H30" s="95"/>
      <c r="I30" s="100"/>
      <c r="J30" s="95"/>
      <c r="K30" s="100"/>
      <c r="L30" s="95"/>
    </row>
    <row r="31" spans="2:32" s="1" customFormat="1" x14ac:dyDescent="0.2">
      <c r="B31" s="85"/>
      <c r="C31" s="85">
        <v>2017</v>
      </c>
      <c r="D31" s="85">
        <v>2018</v>
      </c>
      <c r="E31" s="85">
        <v>2019</v>
      </c>
      <c r="F31" s="85">
        <v>2020</v>
      </c>
      <c r="G31" s="169">
        <v>2021</v>
      </c>
      <c r="H31" s="134"/>
      <c r="I31" s="100"/>
      <c r="J31" s="95"/>
      <c r="K31" s="100"/>
      <c r="L31" s="95"/>
    </row>
    <row r="32" spans="2:32" s="1" customFormat="1" x14ac:dyDescent="0.2">
      <c r="B32" s="84" t="s">
        <v>68</v>
      </c>
      <c r="C32" s="88">
        <f t="shared" ref="C32:G32" si="1">C24/$C$24*100</f>
        <v>100</v>
      </c>
      <c r="D32" s="88">
        <f t="shared" si="1"/>
        <v>107.7446588559614</v>
      </c>
      <c r="E32" s="88">
        <f t="shared" si="1"/>
        <v>114.64507236388697</v>
      </c>
      <c r="F32" s="88">
        <f t="shared" si="1"/>
        <v>64.343556168159893</v>
      </c>
      <c r="G32" s="88">
        <f t="shared" si="1"/>
        <v>83.05478980013784</v>
      </c>
      <c r="H32" s="100"/>
      <c r="I32" s="100"/>
      <c r="J32" s="95"/>
      <c r="K32" s="100"/>
      <c r="L32" s="95"/>
    </row>
    <row r="33" spans="2:45" s="1" customFormat="1" x14ac:dyDescent="0.2">
      <c r="B33" s="84" t="s">
        <v>69</v>
      </c>
      <c r="C33" s="88">
        <f t="shared" ref="C33:G33" si="2">C25/$C$25*100</f>
        <v>100</v>
      </c>
      <c r="D33" s="88">
        <f t="shared" si="2"/>
        <v>102.65251989389921</v>
      </c>
      <c r="E33" s="88">
        <f t="shared" si="2"/>
        <v>123.342175066313</v>
      </c>
      <c r="F33" s="88">
        <f t="shared" si="2"/>
        <v>102.25464190981432</v>
      </c>
      <c r="G33" s="88">
        <f t="shared" si="2"/>
        <v>124.40318302387267</v>
      </c>
      <c r="H33" s="100"/>
      <c r="I33" s="100"/>
      <c r="J33" s="95"/>
      <c r="K33" s="100"/>
      <c r="L33" s="95"/>
    </row>
    <row r="34" spans="2:45" s="1" customFormat="1" x14ac:dyDescent="0.2">
      <c r="B34" s="84" t="s">
        <v>70</v>
      </c>
      <c r="C34" s="88">
        <f t="shared" ref="C34:G34" si="3">C26/$C$26*100</f>
        <v>100</v>
      </c>
      <c r="D34" s="88">
        <f t="shared" si="3"/>
        <v>83.214540270848175</v>
      </c>
      <c r="E34" s="88">
        <f t="shared" si="3"/>
        <v>81.361368496079834</v>
      </c>
      <c r="F34" s="88">
        <f t="shared" si="3"/>
        <v>42.69422665716322</v>
      </c>
      <c r="G34" s="88">
        <f t="shared" si="3"/>
        <v>59.372772630078408</v>
      </c>
      <c r="H34" s="100"/>
      <c r="I34" s="100"/>
      <c r="J34" s="95"/>
      <c r="K34" s="100"/>
      <c r="L34" s="95"/>
    </row>
    <row r="35" spans="2:45" s="1" customFormat="1" x14ac:dyDescent="0.2">
      <c r="B35" s="84" t="s">
        <v>78</v>
      </c>
      <c r="C35" s="88">
        <f>C27/$C$27*100</f>
        <v>100</v>
      </c>
      <c r="D35" s="88">
        <f t="shared" ref="D35:G35" si="4">D27/$C$27*100</f>
        <v>0</v>
      </c>
      <c r="E35" s="88">
        <f t="shared" si="4"/>
        <v>100</v>
      </c>
      <c r="F35" s="88">
        <f t="shared" si="4"/>
        <v>0</v>
      </c>
      <c r="G35" s="88">
        <f t="shared" si="4"/>
        <v>0</v>
      </c>
      <c r="H35" s="100"/>
      <c r="I35" s="100"/>
      <c r="J35" s="95"/>
      <c r="K35" s="100"/>
      <c r="L35" s="95"/>
    </row>
    <row r="36" spans="2:45" s="1" customFormat="1" x14ac:dyDescent="0.2">
      <c r="B36" s="11"/>
      <c r="C36" s="95"/>
      <c r="D36" s="95"/>
      <c r="E36" s="95"/>
      <c r="F36" s="95"/>
      <c r="G36" s="95"/>
      <c r="H36" s="95"/>
      <c r="I36" s="100"/>
      <c r="J36" s="95"/>
      <c r="K36" s="100"/>
      <c r="L36" s="95"/>
    </row>
    <row r="37" spans="2:45" s="1" customFormat="1" x14ac:dyDescent="0.2">
      <c r="B37" s="11"/>
      <c r="C37" s="95"/>
      <c r="D37" s="95"/>
      <c r="E37" s="95"/>
      <c r="F37" s="95"/>
      <c r="G37" s="95"/>
      <c r="H37" s="95"/>
      <c r="I37" s="100"/>
      <c r="J37" s="95"/>
      <c r="K37" s="100"/>
      <c r="L37" s="95"/>
    </row>
    <row r="38" spans="2:45" s="1" customFormat="1" x14ac:dyDescent="0.2">
      <c r="B38" s="11"/>
      <c r="C38" s="95"/>
      <c r="D38" s="95"/>
      <c r="E38" s="95"/>
      <c r="F38" s="95"/>
      <c r="G38" s="95"/>
      <c r="H38" s="95"/>
      <c r="I38" s="100"/>
      <c r="J38" s="95"/>
      <c r="K38" s="100"/>
      <c r="L38" s="95"/>
    </row>
    <row r="39" spans="2:45" s="1" customFormat="1" x14ac:dyDescent="0.2"/>
    <row r="40" spans="2:45" s="1" customFormat="1" ht="24.95" customHeight="1" x14ac:dyDescent="0.2">
      <c r="B40" s="96" t="s">
        <v>192</v>
      </c>
      <c r="V40" s="135"/>
      <c r="W40" s="135"/>
      <c r="X40" s="135"/>
      <c r="Y40" s="135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</row>
    <row r="41" spans="2:45" s="1" customFormat="1" ht="25.5" x14ac:dyDescent="0.2">
      <c r="B41" s="2" t="s">
        <v>100</v>
      </c>
      <c r="C41" s="137">
        <v>2017</v>
      </c>
      <c r="D41" s="137">
        <v>2018</v>
      </c>
      <c r="E41" s="137">
        <v>2019</v>
      </c>
      <c r="F41" s="138">
        <v>2020</v>
      </c>
      <c r="G41" s="45">
        <v>2021</v>
      </c>
      <c r="H41" s="139" t="s">
        <v>82</v>
      </c>
      <c r="I41" s="139" t="s">
        <v>83</v>
      </c>
      <c r="K41" s="140"/>
      <c r="L41" s="141"/>
      <c r="V41" s="135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</row>
    <row r="42" spans="2:45" s="1" customFormat="1" x14ac:dyDescent="0.2">
      <c r="B42" s="32" t="s">
        <v>68</v>
      </c>
      <c r="C42" s="100">
        <f>'[1]2. Ristorazione'!C16</f>
        <v>7841</v>
      </c>
      <c r="D42" s="100">
        <f>'[1]2. Ristorazione'!D16</f>
        <v>8954</v>
      </c>
      <c r="E42" s="100">
        <f>'[1]2. Ristorazione'!E16</f>
        <v>9612</v>
      </c>
      <c r="F42" s="100">
        <f>'[1]2. Ristorazione'!F16</f>
        <v>6199</v>
      </c>
      <c r="G42" s="100">
        <f>'[1]2. Ristorazione'!G16</f>
        <v>6370</v>
      </c>
      <c r="H42" s="100">
        <f>G42-C42</f>
        <v>-1471</v>
      </c>
      <c r="I42" s="95">
        <f>(G42-C42)/C42</f>
        <v>-0.18760362198699146</v>
      </c>
      <c r="J42" s="100"/>
      <c r="K42" s="94"/>
    </row>
    <row r="43" spans="2:45" s="1" customFormat="1" x14ac:dyDescent="0.2">
      <c r="B43" s="32" t="s">
        <v>69</v>
      </c>
      <c r="C43" s="100">
        <f>'[1]2. Ristorazione'!C17</f>
        <v>535</v>
      </c>
      <c r="D43" s="100">
        <f>'[1]2. Ristorazione'!D17</f>
        <v>640</v>
      </c>
      <c r="E43" s="100">
        <f>'[1]2. Ristorazione'!E17</f>
        <v>671</v>
      </c>
      <c r="F43" s="100">
        <f>'[1]2. Ristorazione'!F17</f>
        <v>508</v>
      </c>
      <c r="G43" s="100">
        <f>'[1]2. Ristorazione'!G17</f>
        <v>678</v>
      </c>
      <c r="H43" s="100">
        <f>G43-C43</f>
        <v>143</v>
      </c>
      <c r="I43" s="95">
        <f>(G43-C43)/C43</f>
        <v>0.26728971962616821</v>
      </c>
      <c r="J43" s="100"/>
      <c r="K43" s="94"/>
    </row>
    <row r="44" spans="2:45" s="1" customFormat="1" x14ac:dyDescent="0.2">
      <c r="B44" s="32" t="s">
        <v>70</v>
      </c>
      <c r="C44" s="100">
        <f>'[1]2. Ristorazione'!C18</f>
        <v>2194</v>
      </c>
      <c r="D44" s="100">
        <f>'[1]2. Ristorazione'!D18</f>
        <v>2075</v>
      </c>
      <c r="E44" s="100">
        <f>'[1]2. Ristorazione'!E18</f>
        <v>1804</v>
      </c>
      <c r="F44" s="100">
        <f>'[1]2. Ristorazione'!F18</f>
        <v>1119</v>
      </c>
      <c r="G44" s="100">
        <f>'[1]2. Ristorazione'!G18</f>
        <v>1264</v>
      </c>
      <c r="H44" s="100">
        <f>G44-C44</f>
        <v>-930</v>
      </c>
      <c r="I44" s="95">
        <f>(G44-C44)/C44</f>
        <v>-0.42388331814038288</v>
      </c>
      <c r="J44" s="100"/>
      <c r="K44" s="94"/>
    </row>
    <row r="45" spans="2:45" s="1" customFormat="1" x14ac:dyDescent="0.2">
      <c r="B45" s="32" t="s">
        <v>78</v>
      </c>
      <c r="C45" s="100">
        <f>'[1]2. Ristorazione'!C19</f>
        <v>2</v>
      </c>
      <c r="D45" s="100">
        <f>'[1]2. Ristorazione'!D19</f>
        <v>4</v>
      </c>
      <c r="E45" s="100">
        <f>'[1]2. Ristorazione'!E19</f>
        <v>9</v>
      </c>
      <c r="F45" s="100">
        <f>'[1]2. Ristorazione'!F19</f>
        <v>1</v>
      </c>
      <c r="G45" s="100">
        <f>'[1]2. Ristorazione'!G19</f>
        <v>0</v>
      </c>
      <c r="H45" s="100">
        <f>G45-C45</f>
        <v>-2</v>
      </c>
      <c r="I45" s="95">
        <f>(G45-C45)/C45</f>
        <v>-1</v>
      </c>
      <c r="J45" s="100"/>
      <c r="K45" s="94"/>
    </row>
    <row r="46" spans="2:45" s="1" customFormat="1" ht="14.25" x14ac:dyDescent="0.2">
      <c r="B46" s="48" t="s">
        <v>196</v>
      </c>
      <c r="C46" s="97">
        <f>SUM(C42:C45)</f>
        <v>10572</v>
      </c>
      <c r="D46" s="97">
        <f t="shared" ref="D46:G46" si="5">SUM(D42:D45)</f>
        <v>11673</v>
      </c>
      <c r="E46" s="97">
        <f t="shared" si="5"/>
        <v>12096</v>
      </c>
      <c r="F46" s="97">
        <f t="shared" si="5"/>
        <v>7827</v>
      </c>
      <c r="G46" s="97">
        <f t="shared" si="5"/>
        <v>8312</v>
      </c>
      <c r="H46" s="97">
        <f>G46-C46</f>
        <v>-2260</v>
      </c>
      <c r="I46" s="98">
        <f>(G46-C46)/C46</f>
        <v>-0.21377222852818767</v>
      </c>
      <c r="J46" s="100"/>
      <c r="K46" s="94"/>
      <c r="V46" s="135"/>
      <c r="W46" s="135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</row>
    <row r="47" spans="2:45" s="1" customFormat="1" ht="24.95" customHeight="1" x14ac:dyDescent="0.2">
      <c r="B47" s="130" t="s">
        <v>199</v>
      </c>
      <c r="C47" s="133"/>
      <c r="D47" s="133"/>
      <c r="E47" s="133"/>
      <c r="F47" s="133"/>
      <c r="G47" s="133"/>
      <c r="H47" s="133"/>
      <c r="I47" s="133"/>
      <c r="J47" s="99"/>
      <c r="K47" s="100"/>
      <c r="L47" s="95"/>
      <c r="V47" s="135"/>
      <c r="W47" s="135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</row>
    <row r="48" spans="2:45" s="1" customFormat="1" ht="14.25" x14ac:dyDescent="0.2">
      <c r="B48" s="85"/>
      <c r="C48" s="88"/>
      <c r="D48" s="88"/>
      <c r="E48" s="88"/>
      <c r="F48" s="88"/>
      <c r="G48" s="88"/>
      <c r="H48" s="100"/>
      <c r="I48" s="100"/>
      <c r="J48" s="95"/>
      <c r="K48" s="100"/>
      <c r="L48" s="95"/>
      <c r="V48" s="135"/>
      <c r="W48" s="135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</row>
    <row r="49" spans="2:45" s="1" customFormat="1" ht="14.25" x14ac:dyDescent="0.2">
      <c r="B49" s="85"/>
      <c r="C49" s="85">
        <v>2017</v>
      </c>
      <c r="D49" s="85">
        <v>2018</v>
      </c>
      <c r="E49" s="85">
        <v>2019</v>
      </c>
      <c r="F49" s="85">
        <v>2020</v>
      </c>
      <c r="G49" s="169">
        <v>2021</v>
      </c>
      <c r="H49" s="134"/>
      <c r="I49" s="100"/>
      <c r="J49" s="95"/>
      <c r="K49" s="100"/>
      <c r="L49" s="95"/>
      <c r="V49" s="135"/>
      <c r="W49" s="135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</row>
    <row r="50" spans="2:45" s="1" customFormat="1" ht="14.25" x14ac:dyDescent="0.2">
      <c r="B50" s="84" t="s">
        <v>68</v>
      </c>
      <c r="C50" s="88">
        <f t="shared" ref="C50:G50" si="6">C42/$C$42*100</f>
        <v>100</v>
      </c>
      <c r="D50" s="88">
        <f t="shared" si="6"/>
        <v>114.1946180334141</v>
      </c>
      <c r="E50" s="88">
        <f t="shared" si="6"/>
        <v>122.58640479530672</v>
      </c>
      <c r="F50" s="88">
        <f t="shared" si="6"/>
        <v>79.058793521234534</v>
      </c>
      <c r="G50" s="88">
        <f t="shared" si="6"/>
        <v>81.239637801300859</v>
      </c>
      <c r="H50" s="100"/>
      <c r="I50" s="100"/>
      <c r="J50" s="95"/>
      <c r="K50" s="100"/>
      <c r="L50" s="95"/>
      <c r="V50" s="135"/>
      <c r="W50" s="135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</row>
    <row r="51" spans="2:45" s="1" customFormat="1" ht="14.25" x14ac:dyDescent="0.2">
      <c r="B51" s="84" t="s">
        <v>69</v>
      </c>
      <c r="C51" s="88">
        <f t="shared" ref="C51:G51" si="7">C43/$C$43*100</f>
        <v>100</v>
      </c>
      <c r="D51" s="88">
        <f t="shared" si="7"/>
        <v>119.62616822429905</v>
      </c>
      <c r="E51" s="88">
        <f t="shared" si="7"/>
        <v>125.42056074766354</v>
      </c>
      <c r="F51" s="88">
        <f t="shared" si="7"/>
        <v>94.953271028037378</v>
      </c>
      <c r="G51" s="88">
        <f t="shared" si="7"/>
        <v>126.72897196261684</v>
      </c>
      <c r="H51" s="100"/>
      <c r="I51" s="100"/>
      <c r="J51" s="95"/>
      <c r="K51" s="100"/>
      <c r="L51" s="95"/>
      <c r="V51" s="135"/>
      <c r="W51" s="135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</row>
    <row r="52" spans="2:45" s="1" customFormat="1" ht="14.25" x14ac:dyDescent="0.2">
      <c r="B52" s="84" t="s">
        <v>70</v>
      </c>
      <c r="C52" s="88">
        <f>C44/$C$44*100</f>
        <v>100</v>
      </c>
      <c r="D52" s="88">
        <f>D44/$C$44*100</f>
        <v>94.576116681859617</v>
      </c>
      <c r="E52" s="88">
        <f>E44/$C$44*100</f>
        <v>82.224247948951685</v>
      </c>
      <c r="F52" s="88">
        <f>F44/$C$44*100</f>
        <v>51.002734731084779</v>
      </c>
      <c r="G52" s="88">
        <f>G44/$C$44*100</f>
        <v>57.611668185961719</v>
      </c>
      <c r="H52" s="100"/>
      <c r="I52" s="100"/>
      <c r="J52" s="95"/>
      <c r="K52" s="100"/>
      <c r="L52" s="95"/>
      <c r="V52" s="135"/>
      <c r="W52" s="135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</row>
    <row r="53" spans="2:45" s="1" customFormat="1" ht="14.25" x14ac:dyDescent="0.2">
      <c r="B53" s="84" t="s">
        <v>78</v>
      </c>
      <c r="C53" s="88">
        <f>C45/$C$45*100</f>
        <v>100</v>
      </c>
      <c r="D53" s="88">
        <f t="shared" ref="D53:G53" si="8">D45/$C$45*100</f>
        <v>200</v>
      </c>
      <c r="E53" s="88">
        <f t="shared" si="8"/>
        <v>450</v>
      </c>
      <c r="F53" s="88">
        <f t="shared" si="8"/>
        <v>50</v>
      </c>
      <c r="G53" s="88">
        <f t="shared" si="8"/>
        <v>0</v>
      </c>
      <c r="H53" s="100"/>
      <c r="I53" s="100"/>
      <c r="J53" s="95"/>
      <c r="K53" s="100"/>
      <c r="L53" s="95"/>
      <c r="V53" s="135"/>
      <c r="W53" s="135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</row>
    <row r="54" spans="2:45" s="1" customFormat="1" x14ac:dyDescent="0.2"/>
    <row r="55" spans="2:45" s="1" customFormat="1" x14ac:dyDescent="0.2"/>
    <row r="56" spans="2:45" s="1" customFormat="1" x14ac:dyDescent="0.2"/>
    <row r="57" spans="2:45" s="1" customFormat="1" ht="24.95" customHeight="1" x14ac:dyDescent="0.2">
      <c r="B57" s="96" t="s">
        <v>193</v>
      </c>
      <c r="V57" s="135"/>
      <c r="W57" s="135"/>
      <c r="X57" s="135"/>
      <c r="Y57" s="135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</row>
    <row r="58" spans="2:45" s="1" customFormat="1" ht="25.5" x14ac:dyDescent="0.2">
      <c r="B58" s="2" t="s">
        <v>101</v>
      </c>
      <c r="C58" s="137">
        <v>2017</v>
      </c>
      <c r="D58" s="137">
        <v>2018</v>
      </c>
      <c r="E58" s="137">
        <v>2019</v>
      </c>
      <c r="F58" s="138">
        <v>2020</v>
      </c>
      <c r="G58" s="45">
        <v>2021</v>
      </c>
      <c r="H58" s="139" t="s">
        <v>197</v>
      </c>
      <c r="K58" s="140"/>
      <c r="L58" s="141"/>
      <c r="V58" s="135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</row>
    <row r="59" spans="2:45" s="1" customFormat="1" x14ac:dyDescent="0.2">
      <c r="B59" s="32" t="s">
        <v>68</v>
      </c>
      <c r="C59" s="100">
        <f>C24-C42</f>
        <v>3767</v>
      </c>
      <c r="D59" s="100">
        <f t="shared" ref="D59:G62" si="9">D24-D42</f>
        <v>3553</v>
      </c>
      <c r="E59" s="100">
        <f t="shared" si="9"/>
        <v>3696</v>
      </c>
      <c r="F59" s="100">
        <f t="shared" si="9"/>
        <v>1270</v>
      </c>
      <c r="G59" s="100">
        <f t="shared" si="9"/>
        <v>3271</v>
      </c>
      <c r="H59" s="100">
        <f t="shared" ref="H59:H63" si="10">G59-C59</f>
        <v>-496</v>
      </c>
      <c r="J59" s="100"/>
      <c r="K59" s="94"/>
    </row>
    <row r="60" spans="2:45" s="1" customFormat="1" x14ac:dyDescent="0.2">
      <c r="B60" s="32" t="s">
        <v>69</v>
      </c>
      <c r="C60" s="100">
        <f>C25-C43</f>
        <v>219</v>
      </c>
      <c r="D60" s="100">
        <f t="shared" si="9"/>
        <v>134</v>
      </c>
      <c r="E60" s="100">
        <f t="shared" si="9"/>
        <v>259</v>
      </c>
      <c r="F60" s="100">
        <f t="shared" si="9"/>
        <v>263</v>
      </c>
      <c r="G60" s="100">
        <f t="shared" si="9"/>
        <v>260</v>
      </c>
      <c r="H60" s="100">
        <f t="shared" si="10"/>
        <v>41</v>
      </c>
      <c r="J60" s="100"/>
      <c r="K60" s="94"/>
    </row>
    <row r="61" spans="2:45" s="1" customFormat="1" x14ac:dyDescent="0.2">
      <c r="B61" s="32" t="s">
        <v>70</v>
      </c>
      <c r="C61" s="100">
        <f>C26-C44</f>
        <v>612</v>
      </c>
      <c r="D61" s="100">
        <f t="shared" si="9"/>
        <v>260</v>
      </c>
      <c r="E61" s="100">
        <f t="shared" si="9"/>
        <v>479</v>
      </c>
      <c r="F61" s="100">
        <f t="shared" si="9"/>
        <v>79</v>
      </c>
      <c r="G61" s="100">
        <f t="shared" si="9"/>
        <v>402</v>
      </c>
      <c r="H61" s="100">
        <f t="shared" si="10"/>
        <v>-210</v>
      </c>
      <c r="J61" s="100"/>
      <c r="K61" s="94"/>
    </row>
    <row r="62" spans="2:45" s="1" customFormat="1" x14ac:dyDescent="0.2">
      <c r="B62" s="32" t="s">
        <v>78</v>
      </c>
      <c r="C62" s="100">
        <f>C27-C45</f>
        <v>-1</v>
      </c>
      <c r="D62" s="100">
        <f t="shared" si="9"/>
        <v>-4</v>
      </c>
      <c r="E62" s="100">
        <f t="shared" si="9"/>
        <v>-8</v>
      </c>
      <c r="F62" s="100">
        <f t="shared" si="9"/>
        <v>-1</v>
      </c>
      <c r="G62" s="100">
        <f t="shared" si="9"/>
        <v>0</v>
      </c>
      <c r="H62" s="100">
        <f t="shared" si="10"/>
        <v>1</v>
      </c>
      <c r="J62" s="100"/>
      <c r="K62" s="94"/>
    </row>
    <row r="63" spans="2:45" s="1" customFormat="1" ht="14.25" x14ac:dyDescent="0.2">
      <c r="B63" s="48" t="s">
        <v>196</v>
      </c>
      <c r="C63" s="97">
        <f t="shared" ref="C63:G63" si="11">C28-C46</f>
        <v>4597</v>
      </c>
      <c r="D63" s="97">
        <f t="shared" si="11"/>
        <v>3943</v>
      </c>
      <c r="E63" s="97">
        <f t="shared" si="11"/>
        <v>4426</v>
      </c>
      <c r="F63" s="97">
        <f t="shared" si="11"/>
        <v>1611</v>
      </c>
      <c r="G63" s="97">
        <f t="shared" si="11"/>
        <v>3933</v>
      </c>
      <c r="H63" s="97">
        <f t="shared" si="10"/>
        <v>-664</v>
      </c>
      <c r="J63" s="100"/>
      <c r="K63" s="94"/>
      <c r="V63" s="135"/>
      <c r="W63" s="135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</row>
    <row r="64" spans="2:45" s="1" customFormat="1" ht="24.95" customHeight="1" x14ac:dyDescent="0.2">
      <c r="B64" s="130" t="s">
        <v>199</v>
      </c>
      <c r="C64" s="133"/>
      <c r="D64" s="133"/>
      <c r="E64" s="133"/>
      <c r="F64" s="133"/>
      <c r="G64" s="133"/>
      <c r="H64" s="133"/>
      <c r="J64" s="99"/>
      <c r="K64" s="100"/>
      <c r="L64" s="95"/>
      <c r="V64" s="135"/>
      <c r="W64" s="135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</row>
    <row r="65" spans="2:45" s="1" customFormat="1" ht="14.25" x14ac:dyDescent="0.2">
      <c r="C65" s="100"/>
      <c r="D65" s="100"/>
      <c r="E65" s="100"/>
      <c r="F65" s="100"/>
      <c r="G65" s="100"/>
      <c r="H65" s="100"/>
      <c r="I65" s="100"/>
      <c r="J65" s="95"/>
      <c r="K65" s="100"/>
      <c r="L65" s="95"/>
      <c r="V65" s="135"/>
      <c r="W65" s="135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</row>
    <row r="66" spans="2:45" s="1" customFormat="1" ht="14.25" x14ac:dyDescent="0.2">
      <c r="G66" s="134"/>
      <c r="H66" s="134"/>
      <c r="I66" s="100"/>
      <c r="J66" s="95"/>
      <c r="K66" s="100"/>
      <c r="L66" s="95"/>
      <c r="V66" s="135"/>
      <c r="W66" s="135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</row>
    <row r="67" spans="2:45" s="1" customFormat="1" ht="14.25" x14ac:dyDescent="0.2">
      <c r="B67" s="177"/>
      <c r="C67" s="88"/>
      <c r="D67" s="88"/>
      <c r="E67" s="88"/>
      <c r="F67" s="88"/>
      <c r="G67" s="88"/>
      <c r="H67" s="100"/>
      <c r="I67" s="100"/>
      <c r="J67" s="95"/>
      <c r="K67" s="100"/>
      <c r="L67" s="95"/>
      <c r="V67" s="135"/>
      <c r="W67" s="135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</row>
    <row r="68" spans="2:45" s="1" customFormat="1" ht="14.25" x14ac:dyDescent="0.2">
      <c r="B68" s="85"/>
      <c r="C68" s="85">
        <v>2017</v>
      </c>
      <c r="D68" s="85">
        <v>2018</v>
      </c>
      <c r="E68" s="85">
        <v>2019</v>
      </c>
      <c r="F68" s="85">
        <v>2020</v>
      </c>
      <c r="G68" s="169">
        <v>2021</v>
      </c>
      <c r="H68" s="100"/>
      <c r="I68" s="100"/>
      <c r="J68" s="95"/>
      <c r="K68" s="100"/>
      <c r="L68" s="95"/>
      <c r="V68" s="135"/>
      <c r="W68" s="135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</row>
    <row r="69" spans="2:45" s="1" customFormat="1" ht="14.25" x14ac:dyDescent="0.2">
      <c r="B69" s="84" t="s">
        <v>68</v>
      </c>
      <c r="C69" s="88">
        <f>C59/$C$59*100</f>
        <v>100</v>
      </c>
      <c r="D69" s="88">
        <f>D59/$C$59*100</f>
        <v>94.319086806477301</v>
      </c>
      <c r="E69" s="88">
        <f>E59/$C$59*100</f>
        <v>98.115211043270506</v>
      </c>
      <c r="F69" s="88">
        <f>F59/$C$59*100</f>
        <v>33.713830634457125</v>
      </c>
      <c r="G69" s="88">
        <f>G59/$C$59*100</f>
        <v>86.833023626227771</v>
      </c>
      <c r="H69" s="100"/>
      <c r="I69" s="100"/>
      <c r="J69" s="95"/>
      <c r="K69" s="100"/>
      <c r="L69" s="95"/>
      <c r="V69" s="135"/>
      <c r="W69" s="135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</row>
    <row r="70" spans="2:45" s="1" customFormat="1" ht="14.25" x14ac:dyDescent="0.2">
      <c r="B70" s="84" t="s">
        <v>69</v>
      </c>
      <c r="C70" s="88">
        <f>-C60/$C$60*100</f>
        <v>-100</v>
      </c>
      <c r="D70" s="88">
        <f t="shared" ref="D70:G70" si="12">-D60/$C$60*100</f>
        <v>-61.187214611872143</v>
      </c>
      <c r="E70" s="88">
        <f t="shared" si="12"/>
        <v>-118.2648401826484</v>
      </c>
      <c r="F70" s="88">
        <f t="shared" si="12"/>
        <v>-120.09132420091323</v>
      </c>
      <c r="G70" s="88">
        <f t="shared" si="12"/>
        <v>-118.7214611872146</v>
      </c>
      <c r="H70" s="100"/>
      <c r="I70" s="100"/>
      <c r="J70" s="95"/>
      <c r="K70" s="100"/>
      <c r="L70" s="95"/>
      <c r="V70" s="135"/>
      <c r="W70" s="135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</row>
    <row r="71" spans="2:45" s="1" customFormat="1" ht="14.25" x14ac:dyDescent="0.2">
      <c r="B71" s="84" t="s">
        <v>70</v>
      </c>
      <c r="C71" s="88">
        <f>C61/$C$61*100</f>
        <v>100</v>
      </c>
      <c r="D71" s="88">
        <f>D61/$C$61*100</f>
        <v>42.483660130718953</v>
      </c>
      <c r="E71" s="88">
        <f>E61/$C$61*100</f>
        <v>78.267973856209153</v>
      </c>
      <c r="F71" s="88">
        <f>F61/$C$61*100</f>
        <v>12.908496732026146</v>
      </c>
      <c r="G71" s="88">
        <f>G61/$C$61*100</f>
        <v>65.686274509803923</v>
      </c>
      <c r="H71" s="100"/>
      <c r="I71" s="100"/>
      <c r="J71" s="95"/>
      <c r="K71" s="100"/>
      <c r="L71" s="95"/>
      <c r="V71" s="135"/>
      <c r="W71" s="135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</row>
    <row r="72" spans="2:45" s="1" customFormat="1" x14ac:dyDescent="0.2">
      <c r="B72" s="84" t="s">
        <v>78</v>
      </c>
      <c r="C72" s="88">
        <f>C62/$C$62*100</f>
        <v>100</v>
      </c>
      <c r="D72" s="88">
        <f>D62/$C$62*100</f>
        <v>400</v>
      </c>
      <c r="E72" s="88">
        <f>E62/$C$62*100</f>
        <v>800</v>
      </c>
      <c r="F72" s="88">
        <f>F62/$C$62*100</f>
        <v>100</v>
      </c>
      <c r="G72" s="88">
        <f>G62/$C$62*100</f>
        <v>0</v>
      </c>
    </row>
    <row r="73" spans="2:45" s="1" customFormat="1" x14ac:dyDescent="0.2">
      <c r="B73" s="85"/>
      <c r="C73" s="85"/>
      <c r="D73" s="85"/>
      <c r="E73" s="85"/>
      <c r="F73" s="85"/>
      <c r="G73" s="85"/>
    </row>
    <row r="74" spans="2:45" s="1" customFormat="1" x14ac:dyDescent="0.2"/>
    <row r="75" spans="2:45" s="1" customFormat="1" x14ac:dyDescent="0.2"/>
    <row r="76" spans="2:45" s="1" customFormat="1" x14ac:dyDescent="0.2"/>
    <row r="77" spans="2:45" s="1" customFormat="1" x14ac:dyDescent="0.2"/>
    <row r="78" spans="2:45" s="1" customFormat="1" x14ac:dyDescent="0.2"/>
  </sheetData>
  <sheetProtection sheet="1" objects="1" scenarios="1"/>
  <mergeCells count="6">
    <mergeCell ref="B18:T20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7BC6C-98C4-4D05-83B9-81A1D400DF3B}">
  <sheetPr>
    <tabColor theme="0"/>
    <pageSetUpPr fitToPage="1"/>
  </sheetPr>
  <dimension ref="B2:AS112"/>
  <sheetViews>
    <sheetView zoomScaleNormal="100" zoomScalePageLayoutView="125" workbookViewId="0">
      <selection activeCell="I20" sqref="I20"/>
    </sheetView>
  </sheetViews>
  <sheetFormatPr defaultColWidth="8.75" defaultRowHeight="12.75" x14ac:dyDescent="0.2"/>
  <cols>
    <col min="1" max="1" width="4.125" style="31" customWidth="1"/>
    <col min="2" max="2" width="18.875" style="31" customWidth="1"/>
    <col min="3" max="7" width="8.625" style="31" bestFit="1" customWidth="1"/>
    <col min="8" max="8" width="8.125" style="31" customWidth="1"/>
    <col min="9" max="9" width="8.625" style="31" bestFit="1" customWidth="1"/>
    <col min="10" max="10" width="10" style="31" customWidth="1"/>
    <col min="11" max="11" width="8.125" style="31" customWidth="1"/>
    <col min="12" max="12" width="8.625" style="31" bestFit="1" customWidth="1"/>
    <col min="13" max="20" width="8.125" style="31" customWidth="1"/>
    <col min="21" max="23" width="8.75" style="31"/>
    <col min="24" max="28" width="9.75" style="31" bestFit="1" customWidth="1"/>
    <col min="29" max="16384" width="8.75" style="31"/>
  </cols>
  <sheetData>
    <row r="2" spans="2:44" ht="15" customHeight="1" x14ac:dyDescent="0.2">
      <c r="B2" s="183" t="s">
        <v>122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2:44" x14ac:dyDescent="0.2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2:44" x14ac:dyDescent="0.2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</row>
    <row r="5" spans="2:44" ht="13.5" customHeight="1" x14ac:dyDescent="0.2">
      <c r="C5" s="33"/>
      <c r="D5" s="33"/>
      <c r="E5" s="33"/>
      <c r="F5" s="33"/>
      <c r="G5" s="33"/>
      <c r="H5" s="33"/>
      <c r="I5" s="33"/>
      <c r="J5" s="33"/>
      <c r="K5" s="33"/>
      <c r="L5" s="33"/>
      <c r="O5" s="31" t="s">
        <v>23</v>
      </c>
      <c r="V5" s="117"/>
      <c r="W5" s="17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</row>
    <row r="6" spans="2:44" s="43" customFormat="1" ht="24.95" customHeight="1" x14ac:dyDescent="0.2">
      <c r="B6" s="35" t="s">
        <v>148</v>
      </c>
      <c r="C6" s="33"/>
      <c r="D6" s="33"/>
      <c r="E6" s="33"/>
      <c r="F6" s="33"/>
      <c r="G6" s="33"/>
      <c r="H6" s="33"/>
      <c r="I6" s="33"/>
      <c r="J6" s="33"/>
      <c r="K6" s="119"/>
      <c r="L6" s="119"/>
      <c r="M6" s="119"/>
      <c r="N6" s="119"/>
      <c r="O6" s="33"/>
      <c r="P6" s="33"/>
      <c r="Q6" s="33"/>
      <c r="V6" s="17"/>
      <c r="W6" s="17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2:44" ht="24.75" customHeight="1" x14ac:dyDescent="0.2">
      <c r="B7" s="148" t="s">
        <v>28</v>
      </c>
      <c r="C7" s="190" t="s">
        <v>92</v>
      </c>
      <c r="D7" s="190"/>
      <c r="E7" s="190"/>
      <c r="F7" s="205" t="s">
        <v>93</v>
      </c>
      <c r="G7" s="205"/>
      <c r="H7" s="205"/>
      <c r="I7" s="205" t="s">
        <v>94</v>
      </c>
      <c r="J7" s="205"/>
      <c r="K7" s="119"/>
      <c r="L7" s="119"/>
      <c r="M7" s="119"/>
      <c r="N7" s="119"/>
      <c r="O7" s="206"/>
      <c r="P7" s="206"/>
      <c r="Q7" s="206"/>
      <c r="W7" s="117"/>
      <c r="X7" s="118"/>
      <c r="Y7" s="118"/>
      <c r="Z7" s="118"/>
      <c r="AA7" s="118"/>
      <c r="AB7" s="118"/>
      <c r="AC7" s="118"/>
      <c r="AD7" s="118"/>
      <c r="AE7" s="118"/>
      <c r="AF7" s="118"/>
    </row>
    <row r="8" spans="2:44" ht="35.1" customHeight="1" x14ac:dyDescent="0.2">
      <c r="B8" s="120"/>
      <c r="C8" s="39" t="s">
        <v>96</v>
      </c>
      <c r="D8" s="40" t="s">
        <v>80</v>
      </c>
      <c r="E8" s="40" t="s">
        <v>81</v>
      </c>
      <c r="F8" s="39" t="s">
        <v>96</v>
      </c>
      <c r="G8" s="40" t="s">
        <v>80</v>
      </c>
      <c r="H8" s="40" t="s">
        <v>81</v>
      </c>
      <c r="I8" s="39" t="s">
        <v>96</v>
      </c>
      <c r="J8" s="40" t="s">
        <v>97</v>
      </c>
      <c r="K8" s="119"/>
      <c r="L8" s="119"/>
      <c r="M8" s="119"/>
      <c r="N8" s="119"/>
      <c r="O8" s="121"/>
      <c r="P8" s="119"/>
      <c r="Q8" s="119"/>
    </row>
    <row r="9" spans="2:44" x14ac:dyDescent="0.2">
      <c r="B9" s="31" t="s">
        <v>102</v>
      </c>
      <c r="C9" s="8">
        <f>G30</f>
        <v>1361</v>
      </c>
      <c r="D9" s="3">
        <f>G30-F30</f>
        <v>104</v>
      </c>
      <c r="E9" s="13">
        <f>(G30-F30)/F30</f>
        <v>8.2736674622116146E-2</v>
      </c>
      <c r="F9" s="8">
        <f t="shared" ref="F9:F18" si="0">G56</f>
        <v>1627</v>
      </c>
      <c r="G9" s="3">
        <f t="shared" ref="G9:G18" si="1">G56-F56</f>
        <v>382</v>
      </c>
      <c r="H9" s="13">
        <f t="shared" ref="H9:H18" si="2">(G56-F56)/F56</f>
        <v>0.30682730923694779</v>
      </c>
      <c r="I9" s="8">
        <f>G82</f>
        <v>-266</v>
      </c>
      <c r="J9" s="3">
        <f>G82-F82</f>
        <v>-278</v>
      </c>
      <c r="K9" s="119"/>
      <c r="L9" s="119"/>
      <c r="M9" s="119"/>
      <c r="N9" s="119"/>
      <c r="O9" s="3"/>
      <c r="P9" s="122"/>
      <c r="Q9" s="123"/>
    </row>
    <row r="10" spans="2:44" x14ac:dyDescent="0.2">
      <c r="B10" s="31" t="s">
        <v>103</v>
      </c>
      <c r="C10" s="8">
        <f t="shared" ref="C10:C11" si="3">G31</f>
        <v>6401</v>
      </c>
      <c r="D10" s="3">
        <f t="shared" ref="D10:D11" si="4">G31-F31</f>
        <v>640</v>
      </c>
      <c r="E10" s="13">
        <f t="shared" ref="E10:E11" si="5">(G31-F31)/F31</f>
        <v>0.11109182433605277</v>
      </c>
      <c r="F10" s="8">
        <f t="shared" si="0"/>
        <v>6400</v>
      </c>
      <c r="G10" s="3">
        <f t="shared" si="1"/>
        <v>-640</v>
      </c>
      <c r="H10" s="13">
        <f t="shared" si="2"/>
        <v>-9.0909090909090912E-2</v>
      </c>
      <c r="I10" s="8">
        <f t="shared" ref="I10:I11" si="6">G83</f>
        <v>1</v>
      </c>
      <c r="J10" s="3">
        <f t="shared" ref="J10:J11" si="7">G83-F83</f>
        <v>1280</v>
      </c>
      <c r="K10" s="119"/>
      <c r="L10" s="119"/>
      <c r="M10" s="119"/>
      <c r="N10" s="119"/>
      <c r="O10" s="3"/>
      <c r="P10" s="122"/>
      <c r="Q10" s="123"/>
    </row>
    <row r="11" spans="2:44" ht="14.25" customHeight="1" x14ac:dyDescent="0.2">
      <c r="B11" s="31" t="s">
        <v>105</v>
      </c>
      <c r="C11" s="8">
        <f t="shared" si="3"/>
        <v>5358</v>
      </c>
      <c r="D11" s="3">
        <f t="shared" si="4"/>
        <v>1640</v>
      </c>
      <c r="E11" s="13">
        <f t="shared" si="5"/>
        <v>0.44109736417428724</v>
      </c>
      <c r="F11" s="8">
        <f t="shared" si="0"/>
        <v>980</v>
      </c>
      <c r="G11" s="3">
        <f t="shared" si="1"/>
        <v>215</v>
      </c>
      <c r="H11" s="13">
        <f t="shared" si="2"/>
        <v>0.28104575163398693</v>
      </c>
      <c r="I11" s="8">
        <f t="shared" si="6"/>
        <v>4378</v>
      </c>
      <c r="J11" s="3">
        <f t="shared" si="7"/>
        <v>1425</v>
      </c>
      <c r="K11" s="119"/>
      <c r="L11" s="119"/>
      <c r="M11" s="119"/>
      <c r="N11" s="119"/>
      <c r="O11" s="3"/>
      <c r="P11" s="122"/>
      <c r="Q11" s="123"/>
    </row>
    <row r="12" spans="2:44" x14ac:dyDescent="0.2">
      <c r="B12" s="31" t="s">
        <v>104</v>
      </c>
      <c r="C12" s="8">
        <f t="shared" ref="C12:C18" si="8">G33</f>
        <v>550</v>
      </c>
      <c r="D12" s="3">
        <f t="shared" ref="D12:D18" si="9">G33-F33</f>
        <v>164</v>
      </c>
      <c r="E12" s="13">
        <f t="shared" ref="E12:E17" si="10">(G33-F33)/F33</f>
        <v>0.42487046632124353</v>
      </c>
      <c r="F12" s="8">
        <f t="shared" si="0"/>
        <v>573</v>
      </c>
      <c r="G12" s="3">
        <f t="shared" si="1"/>
        <v>76</v>
      </c>
      <c r="H12" s="13">
        <f t="shared" si="2"/>
        <v>0.15291750503018109</v>
      </c>
      <c r="I12" s="8">
        <f t="shared" ref="I12:I18" si="11">G85</f>
        <v>-23</v>
      </c>
      <c r="J12" s="3">
        <f t="shared" ref="J12:J18" si="12">G85-F85</f>
        <v>88</v>
      </c>
      <c r="K12" s="119"/>
      <c r="L12" s="119"/>
      <c r="M12" s="119"/>
      <c r="N12" s="119"/>
      <c r="O12" s="3"/>
      <c r="P12" s="122"/>
      <c r="Q12" s="123"/>
    </row>
    <row r="13" spans="2:44" x14ac:dyDescent="0.2">
      <c r="B13" s="131" t="s">
        <v>106</v>
      </c>
      <c r="C13" s="8">
        <f t="shared" si="8"/>
        <v>60</v>
      </c>
      <c r="D13" s="3">
        <f t="shared" si="9"/>
        <v>42</v>
      </c>
      <c r="E13" s="13">
        <f t="shared" si="10"/>
        <v>2.3333333333333335</v>
      </c>
      <c r="F13" s="8">
        <f t="shared" si="0"/>
        <v>10</v>
      </c>
      <c r="G13" s="3">
        <f t="shared" si="1"/>
        <v>3</v>
      </c>
      <c r="H13" s="13">
        <f t="shared" si="2"/>
        <v>0.42857142857142855</v>
      </c>
      <c r="I13" s="8">
        <f t="shared" si="11"/>
        <v>50</v>
      </c>
      <c r="J13" s="3">
        <f t="shared" si="12"/>
        <v>39</v>
      </c>
      <c r="K13" s="119"/>
      <c r="L13" s="119"/>
      <c r="M13" s="119"/>
      <c r="N13" s="119"/>
    </row>
    <row r="14" spans="2:44" x14ac:dyDescent="0.2">
      <c r="B14" s="31" t="s">
        <v>107</v>
      </c>
      <c r="C14" s="8">
        <f t="shared" si="8"/>
        <v>9</v>
      </c>
      <c r="D14" s="3">
        <f t="shared" si="9"/>
        <v>-31</v>
      </c>
      <c r="E14" s="13">
        <f t="shared" si="10"/>
        <v>-0.77500000000000002</v>
      </c>
      <c r="F14" s="8">
        <f t="shared" si="0"/>
        <v>13</v>
      </c>
      <c r="G14" s="3">
        <f t="shared" si="1"/>
        <v>5</v>
      </c>
      <c r="H14" s="13">
        <f t="shared" si="2"/>
        <v>0.625</v>
      </c>
      <c r="I14" s="8">
        <f t="shared" si="11"/>
        <v>-4</v>
      </c>
      <c r="J14" s="3">
        <f t="shared" si="12"/>
        <v>-36</v>
      </c>
      <c r="K14" s="119"/>
      <c r="L14" s="119"/>
      <c r="M14" s="119"/>
      <c r="N14" s="119"/>
    </row>
    <row r="15" spans="2:44" x14ac:dyDescent="0.2">
      <c r="B15" s="31" t="s">
        <v>108</v>
      </c>
      <c r="C15" s="8">
        <f t="shared" si="8"/>
        <v>3</v>
      </c>
      <c r="D15" s="3">
        <f t="shared" si="9"/>
        <v>2</v>
      </c>
      <c r="E15" s="13">
        <f t="shared" si="10"/>
        <v>2</v>
      </c>
      <c r="F15" s="8">
        <f t="shared" si="0"/>
        <v>3</v>
      </c>
      <c r="G15" s="3">
        <f t="shared" si="1"/>
        <v>3</v>
      </c>
      <c r="H15" s="123" t="s">
        <v>75</v>
      </c>
      <c r="I15" s="8">
        <f t="shared" si="11"/>
        <v>0</v>
      </c>
      <c r="J15" s="3">
        <f t="shared" si="12"/>
        <v>-1</v>
      </c>
      <c r="K15" s="119"/>
      <c r="L15" s="119"/>
      <c r="M15" s="119"/>
      <c r="N15" s="119"/>
    </row>
    <row r="16" spans="2:44" ht="26.25" customHeight="1" x14ac:dyDescent="0.2">
      <c r="B16" s="127" t="s">
        <v>181</v>
      </c>
      <c r="C16" s="8">
        <f t="shared" si="8"/>
        <v>13742</v>
      </c>
      <c r="D16" s="3">
        <f t="shared" si="9"/>
        <v>2561</v>
      </c>
      <c r="E16" s="13">
        <f t="shared" si="10"/>
        <v>0.22904928002861999</v>
      </c>
      <c r="F16" s="8">
        <f t="shared" si="0"/>
        <v>9606</v>
      </c>
      <c r="G16" s="3">
        <f t="shared" si="1"/>
        <v>44</v>
      </c>
      <c r="H16" s="13">
        <f t="shared" si="2"/>
        <v>4.6015477933486716E-3</v>
      </c>
      <c r="I16" s="8">
        <f t="shared" si="11"/>
        <v>4136</v>
      </c>
      <c r="J16" s="3">
        <f t="shared" si="12"/>
        <v>2517</v>
      </c>
      <c r="K16" s="119"/>
      <c r="L16" s="119"/>
      <c r="M16" s="119"/>
      <c r="N16" s="119"/>
      <c r="AC16" s="17"/>
      <c r="AD16" s="118"/>
      <c r="AE16" s="117"/>
      <c r="AF16" s="118"/>
    </row>
    <row r="17" spans="2:32" ht="14.25" x14ac:dyDescent="0.2">
      <c r="B17" s="31" t="s">
        <v>178</v>
      </c>
      <c r="C17" s="8">
        <f t="shared" si="8"/>
        <v>1138</v>
      </c>
      <c r="D17" s="3">
        <f t="shared" si="9"/>
        <v>114</v>
      </c>
      <c r="E17" s="13">
        <f t="shared" si="10"/>
        <v>0.111328125</v>
      </c>
      <c r="F17" s="8">
        <f t="shared" si="0"/>
        <v>1104</v>
      </c>
      <c r="G17" s="3">
        <f t="shared" si="1"/>
        <v>-2</v>
      </c>
      <c r="H17" s="13">
        <f t="shared" si="2"/>
        <v>-1.8083182640144665E-3</v>
      </c>
      <c r="I17" s="8">
        <f t="shared" si="11"/>
        <v>34</v>
      </c>
      <c r="J17" s="3">
        <f t="shared" si="12"/>
        <v>116</v>
      </c>
      <c r="K17" s="119"/>
      <c r="L17" s="119"/>
      <c r="M17" s="119"/>
      <c r="N17" s="119"/>
      <c r="AC17" s="17"/>
      <c r="AD17" s="118"/>
      <c r="AE17" s="117"/>
      <c r="AF17" s="118"/>
    </row>
    <row r="18" spans="2:32" ht="14.25" x14ac:dyDescent="0.2">
      <c r="B18" s="149" t="s">
        <v>179</v>
      </c>
      <c r="C18" s="8">
        <f t="shared" si="8"/>
        <v>5</v>
      </c>
      <c r="D18" s="3">
        <f t="shared" si="9"/>
        <v>0</v>
      </c>
      <c r="E18" s="179" t="s">
        <v>75</v>
      </c>
      <c r="F18" s="8">
        <f t="shared" si="0"/>
        <v>8</v>
      </c>
      <c r="G18" s="3">
        <f t="shared" si="1"/>
        <v>4</v>
      </c>
      <c r="H18" s="13">
        <f t="shared" si="2"/>
        <v>1</v>
      </c>
      <c r="I18" s="8">
        <f t="shared" si="11"/>
        <v>-3</v>
      </c>
      <c r="J18" s="3">
        <f t="shared" si="12"/>
        <v>-4</v>
      </c>
      <c r="K18" s="119"/>
      <c r="L18" s="119"/>
      <c r="M18" s="119"/>
      <c r="N18" s="119"/>
      <c r="AC18" s="17"/>
      <c r="AD18" s="118"/>
      <c r="AE18" s="117"/>
      <c r="AF18" s="118"/>
    </row>
    <row r="19" spans="2:32" ht="23.25" customHeight="1" x14ac:dyDescent="0.2">
      <c r="B19" s="130" t="s">
        <v>198</v>
      </c>
      <c r="C19" s="42"/>
      <c r="D19" s="42"/>
      <c r="E19" s="42"/>
      <c r="F19" s="42"/>
      <c r="G19" s="42"/>
      <c r="H19" s="42"/>
      <c r="I19" s="42"/>
      <c r="J19" s="42"/>
      <c r="K19" s="119"/>
      <c r="L19" s="119"/>
      <c r="M19" s="119"/>
      <c r="N19" s="119"/>
      <c r="AC19" s="17"/>
      <c r="AD19" s="118"/>
      <c r="AE19" s="117"/>
      <c r="AF19" s="118"/>
    </row>
    <row r="20" spans="2:32" ht="24.95" customHeight="1" x14ac:dyDescent="0.2">
      <c r="K20" s="119"/>
      <c r="L20" s="119"/>
      <c r="M20" s="119"/>
      <c r="N20" s="119"/>
      <c r="AC20" s="17"/>
      <c r="AD20" s="118"/>
      <c r="AE20" s="117"/>
      <c r="AF20" s="118"/>
    </row>
    <row r="21" spans="2:32" ht="14.25" x14ac:dyDescent="0.2">
      <c r="B21" s="131"/>
      <c r="K21" s="119"/>
      <c r="L21" s="119"/>
      <c r="M21" s="119"/>
      <c r="N21" s="119"/>
      <c r="AC21" s="17"/>
      <c r="AD21" s="118"/>
      <c r="AE21" s="117"/>
      <c r="AF21" s="118"/>
    </row>
    <row r="22" spans="2:32" ht="14.25" x14ac:dyDescent="0.2">
      <c r="B22" s="131"/>
      <c r="K22" s="119"/>
      <c r="L22" s="119"/>
      <c r="M22" s="119"/>
      <c r="N22" s="119"/>
      <c r="AC22" s="17"/>
      <c r="AD22" s="118"/>
      <c r="AE22" s="117"/>
      <c r="AF22" s="118"/>
    </row>
    <row r="23" spans="2:32" ht="14.25" x14ac:dyDescent="0.2">
      <c r="V23" s="1"/>
      <c r="W23" s="1"/>
      <c r="X23" s="1"/>
      <c r="Y23" s="1"/>
      <c r="Z23" s="1"/>
      <c r="AA23" s="1"/>
      <c r="AB23" s="1"/>
      <c r="AC23" s="1"/>
      <c r="AD23" s="118"/>
      <c r="AE23" s="118"/>
      <c r="AF23" s="118"/>
    </row>
    <row r="24" spans="2:32" ht="14.25" x14ac:dyDescent="0.2">
      <c r="B24" s="183" t="s">
        <v>123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V24" s="1"/>
      <c r="W24" s="1"/>
      <c r="X24" s="1"/>
      <c r="Y24" s="1"/>
      <c r="Z24" s="1"/>
      <c r="AA24" s="1"/>
      <c r="AB24" s="1"/>
      <c r="AC24" s="1"/>
      <c r="AD24" s="118"/>
      <c r="AE24" s="118"/>
      <c r="AF24" s="126"/>
    </row>
    <row r="25" spans="2:32" ht="14.25" x14ac:dyDescent="0.2"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V25" s="1"/>
      <c r="W25" s="1"/>
      <c r="X25" s="1"/>
      <c r="Y25" s="1"/>
      <c r="Z25" s="1"/>
      <c r="AA25" s="1"/>
      <c r="AB25" s="1"/>
      <c r="AC25" s="1"/>
      <c r="AD25" s="118"/>
      <c r="AE25" s="118"/>
      <c r="AF25" s="118"/>
    </row>
    <row r="26" spans="2:32" ht="14.25" x14ac:dyDescent="0.2"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V26" s="1"/>
      <c r="W26" s="1"/>
      <c r="X26" s="1"/>
      <c r="Y26" s="1"/>
      <c r="Z26" s="1"/>
      <c r="AA26" s="1"/>
      <c r="AB26" s="1"/>
      <c r="AC26" s="1"/>
      <c r="AD26" s="118"/>
      <c r="AE26" s="118"/>
      <c r="AF26" s="118"/>
    </row>
    <row r="27" spans="2:32" ht="14.25" x14ac:dyDescent="0.2">
      <c r="V27" s="1"/>
      <c r="W27" s="1"/>
      <c r="X27" s="1"/>
      <c r="Y27" s="1"/>
      <c r="Z27" s="1"/>
      <c r="AA27" s="1"/>
      <c r="AB27" s="1"/>
      <c r="AC27" s="1"/>
      <c r="AD27" s="118"/>
      <c r="AE27" s="118"/>
      <c r="AF27" s="118"/>
    </row>
    <row r="28" spans="2:32" ht="24.95" customHeight="1" x14ac:dyDescent="0.2">
      <c r="B28" s="35" t="s">
        <v>149</v>
      </c>
      <c r="V28" s="1"/>
      <c r="W28" s="1"/>
      <c r="X28" s="1"/>
      <c r="Y28" s="1"/>
      <c r="Z28" s="1"/>
      <c r="AA28" s="1"/>
      <c r="AB28" s="1"/>
      <c r="AC28" s="1"/>
      <c r="AD28" s="118"/>
      <c r="AE28" s="118"/>
      <c r="AF28" s="118"/>
    </row>
    <row r="29" spans="2:32" ht="25.5" x14ac:dyDescent="0.2">
      <c r="B29" s="38" t="s">
        <v>99</v>
      </c>
      <c r="C29" s="44">
        <v>2017</v>
      </c>
      <c r="D29" s="44">
        <v>2018</v>
      </c>
      <c r="E29" s="44">
        <v>2019</v>
      </c>
      <c r="F29" s="45">
        <v>2020</v>
      </c>
      <c r="G29" s="45">
        <v>2021</v>
      </c>
      <c r="H29" s="40" t="s">
        <v>82</v>
      </c>
      <c r="I29" s="40" t="s">
        <v>83</v>
      </c>
      <c r="K29" s="119"/>
      <c r="L29" s="132"/>
      <c r="V29" s="1"/>
      <c r="W29" s="1"/>
      <c r="X29" s="1"/>
      <c r="Y29" s="1"/>
      <c r="Z29" s="1"/>
      <c r="AA29" s="1"/>
      <c r="AB29" s="1"/>
      <c r="AC29" s="1"/>
      <c r="AD29" s="118"/>
      <c r="AE29" s="118"/>
      <c r="AF29" s="118"/>
    </row>
    <row r="30" spans="2:32" ht="14.25" x14ac:dyDescent="0.2">
      <c r="B30" s="31" t="s">
        <v>102</v>
      </c>
      <c r="C30" s="3">
        <f>'[1]3. Contratti'!C9</f>
        <v>1794</v>
      </c>
      <c r="D30" s="3">
        <f>'[1]3. Contratti'!D9</f>
        <v>1966</v>
      </c>
      <c r="E30" s="3">
        <f>'[1]3. Contratti'!E9</f>
        <v>2063</v>
      </c>
      <c r="F30" s="3">
        <f>'[1]3. Contratti'!F9</f>
        <v>1257</v>
      </c>
      <c r="G30" s="3">
        <f>'[1]3. Contratti'!G9</f>
        <v>1361</v>
      </c>
      <c r="H30" s="3">
        <f>G30-C30</f>
        <v>-433</v>
      </c>
      <c r="I30" s="13">
        <f>(G30-C30)/C30</f>
        <v>-0.24136008918617613</v>
      </c>
      <c r="V30" s="1"/>
      <c r="W30" s="1"/>
      <c r="X30" s="1"/>
      <c r="Y30" s="1"/>
      <c r="Z30" s="1"/>
      <c r="AA30" s="1"/>
      <c r="AB30" s="1"/>
      <c r="AC30" s="1"/>
      <c r="AD30" s="118"/>
      <c r="AE30" s="118"/>
      <c r="AF30" s="118"/>
    </row>
    <row r="31" spans="2:32" x14ac:dyDescent="0.2">
      <c r="B31" s="31" t="s">
        <v>103</v>
      </c>
      <c r="C31" s="3">
        <f>'[1]3. Contratti'!C10</f>
        <v>15571</v>
      </c>
      <c r="D31" s="3">
        <f>'[1]3. Contratti'!D10</f>
        <v>16450</v>
      </c>
      <c r="E31" s="3">
        <f>'[1]3. Contratti'!E10</f>
        <v>16432</v>
      </c>
      <c r="F31" s="3">
        <f>'[1]3. Contratti'!F10</f>
        <v>5761</v>
      </c>
      <c r="G31" s="3">
        <f>'[1]3. Contratti'!G10</f>
        <v>6401</v>
      </c>
      <c r="H31" s="3">
        <f>G31-C31</f>
        <v>-9170</v>
      </c>
      <c r="I31" s="13">
        <f>(G31-C31)/C31</f>
        <v>-0.58891529124654807</v>
      </c>
      <c r="V31" s="1"/>
      <c r="W31" s="1"/>
      <c r="X31" s="1"/>
      <c r="Y31" s="1"/>
      <c r="Z31" s="1"/>
      <c r="AA31" s="1"/>
      <c r="AB31" s="1"/>
      <c r="AC31" s="1"/>
    </row>
    <row r="32" spans="2:32" x14ac:dyDescent="0.2">
      <c r="B32" s="31" t="s">
        <v>105</v>
      </c>
      <c r="C32" s="3">
        <f>'[1]3. Contratti'!C11</f>
        <v>5330</v>
      </c>
      <c r="D32" s="3">
        <f>'[1]3. Contratti'!D11</f>
        <v>5145</v>
      </c>
      <c r="E32" s="3">
        <f>'[1]3. Contratti'!E11</f>
        <v>5537</v>
      </c>
      <c r="F32" s="3">
        <f>'[1]3. Contratti'!F11</f>
        <v>3718</v>
      </c>
      <c r="G32" s="3">
        <f>'[1]3. Contratti'!G11</f>
        <v>5358</v>
      </c>
      <c r="H32" s="3">
        <f>G32-C32</f>
        <v>28</v>
      </c>
      <c r="I32" s="13">
        <f>(G32-C32)/C32</f>
        <v>5.2532833020637899E-3</v>
      </c>
      <c r="V32" s="1"/>
      <c r="W32" s="1"/>
      <c r="X32" s="1"/>
      <c r="Y32" s="1"/>
      <c r="Z32" s="1"/>
      <c r="AA32" s="1"/>
      <c r="AB32" s="1"/>
      <c r="AC32" s="1"/>
    </row>
    <row r="33" spans="2:29" x14ac:dyDescent="0.2">
      <c r="B33" s="31" t="s">
        <v>104</v>
      </c>
      <c r="C33" s="3">
        <f>'[1]3. Contratti'!C12</f>
        <v>722</v>
      </c>
      <c r="D33" s="3">
        <f>'[1]3. Contratti'!D12</f>
        <v>709</v>
      </c>
      <c r="E33" s="3">
        <f>'[1]3. Contratti'!E12</f>
        <v>943</v>
      </c>
      <c r="F33" s="3">
        <f>'[1]3. Contratti'!F12</f>
        <v>386</v>
      </c>
      <c r="G33" s="3">
        <f>'[1]3. Contratti'!G12</f>
        <v>550</v>
      </c>
      <c r="H33" s="3">
        <f t="shared" ref="H33:H36" si="13">G33-C33</f>
        <v>-172</v>
      </c>
      <c r="I33" s="13">
        <f t="shared" ref="I33:I35" si="14">(G33-C33)/C33</f>
        <v>-0.23822714681440443</v>
      </c>
      <c r="V33" s="1"/>
      <c r="W33" s="1"/>
      <c r="X33" s="1"/>
      <c r="Y33" s="1"/>
      <c r="Z33" s="1"/>
      <c r="AA33" s="1"/>
      <c r="AB33" s="1"/>
      <c r="AC33" s="1"/>
    </row>
    <row r="34" spans="2:29" x14ac:dyDescent="0.2">
      <c r="B34" s="131" t="s">
        <v>106</v>
      </c>
      <c r="C34" s="3">
        <f>'[1]3. Contratti'!C13</f>
        <v>48</v>
      </c>
      <c r="D34" s="3">
        <f>'[1]3. Contratti'!D13</f>
        <v>59</v>
      </c>
      <c r="E34" s="3">
        <f>'[1]3. Contratti'!E13</f>
        <v>31</v>
      </c>
      <c r="F34" s="3">
        <f>'[1]3. Contratti'!F13</f>
        <v>18</v>
      </c>
      <c r="G34" s="3">
        <f>'[1]3. Contratti'!G13</f>
        <v>60</v>
      </c>
      <c r="H34" s="3">
        <f t="shared" si="13"/>
        <v>12</v>
      </c>
      <c r="I34" s="13">
        <f t="shared" si="14"/>
        <v>0.25</v>
      </c>
      <c r="V34" s="1"/>
      <c r="W34" s="1"/>
      <c r="X34" s="1"/>
      <c r="Y34" s="1"/>
      <c r="Z34" s="1"/>
      <c r="AA34" s="1"/>
      <c r="AB34" s="1"/>
      <c r="AC34" s="1"/>
    </row>
    <row r="35" spans="2:29" x14ac:dyDescent="0.2">
      <c r="B35" s="31" t="s">
        <v>107</v>
      </c>
      <c r="C35" s="3">
        <f>'[1]3. Contratti'!C14</f>
        <v>7</v>
      </c>
      <c r="D35" s="3">
        <f>'[1]3. Contratti'!D14</f>
        <v>13</v>
      </c>
      <c r="E35" s="3">
        <f>'[1]3. Contratti'!E14</f>
        <v>13</v>
      </c>
      <c r="F35" s="3">
        <f>'[1]3. Contratti'!F14</f>
        <v>40</v>
      </c>
      <c r="G35" s="3">
        <f>'[1]3. Contratti'!G14</f>
        <v>9</v>
      </c>
      <c r="H35" s="3">
        <f t="shared" si="13"/>
        <v>2</v>
      </c>
      <c r="I35" s="13">
        <f t="shared" si="14"/>
        <v>0.2857142857142857</v>
      </c>
      <c r="V35" s="1"/>
      <c r="W35" s="1"/>
      <c r="X35" s="1"/>
      <c r="Y35" s="1"/>
      <c r="Z35" s="1"/>
      <c r="AA35" s="1"/>
      <c r="AB35" s="1"/>
      <c r="AC35" s="1"/>
    </row>
    <row r="36" spans="2:29" x14ac:dyDescent="0.2">
      <c r="B36" s="31" t="s">
        <v>108</v>
      </c>
      <c r="C36" s="3">
        <f>'[1]3. Contratti'!C15</f>
        <v>3</v>
      </c>
      <c r="D36" s="3">
        <f>'[1]3. Contratti'!D15</f>
        <v>5</v>
      </c>
      <c r="E36" s="3">
        <f>'[1]3. Contratti'!E15</f>
        <v>3</v>
      </c>
      <c r="F36" s="3">
        <f>'[1]3. Contratti'!F15</f>
        <v>1</v>
      </c>
      <c r="G36" s="3">
        <f>'[1]3. Contratti'!G15</f>
        <v>3</v>
      </c>
      <c r="H36" s="3">
        <f t="shared" si="13"/>
        <v>0</v>
      </c>
      <c r="I36" s="123" t="s">
        <v>75</v>
      </c>
      <c r="V36" s="1"/>
      <c r="W36" s="1"/>
      <c r="X36" s="1"/>
      <c r="Y36" s="1"/>
      <c r="Z36" s="1"/>
      <c r="AA36" s="1"/>
      <c r="AB36" s="1"/>
      <c r="AC36" s="1"/>
    </row>
    <row r="37" spans="2:29" ht="23.25" customHeight="1" x14ac:dyDescent="0.2">
      <c r="B37" s="150" t="s">
        <v>180</v>
      </c>
      <c r="C37" s="133">
        <f>SUM(C30:C36)</f>
        <v>23475</v>
      </c>
      <c r="D37" s="133">
        <f>SUM(D30:D36)</f>
        <v>24347</v>
      </c>
      <c r="E37" s="133">
        <f>SUM(E30:E36)</f>
        <v>25022</v>
      </c>
      <c r="F37" s="133">
        <f>SUM(F30:F36)</f>
        <v>11181</v>
      </c>
      <c r="G37" s="133">
        <f>SUM(G30:G36)</f>
        <v>13742</v>
      </c>
      <c r="H37" s="133">
        <f>G37-C37</f>
        <v>-9733</v>
      </c>
      <c r="I37" s="99">
        <f>(G37-C37)/C37</f>
        <v>-0.41461128860489882</v>
      </c>
      <c r="V37" s="1"/>
      <c r="W37" s="1"/>
      <c r="X37" s="1"/>
      <c r="Y37" s="1"/>
      <c r="Z37" s="1"/>
      <c r="AA37" s="1"/>
      <c r="AB37" s="1"/>
      <c r="AC37" s="1"/>
    </row>
    <row r="38" spans="2:29" x14ac:dyDescent="0.2">
      <c r="B38" s="31" t="s">
        <v>178</v>
      </c>
      <c r="C38" s="14">
        <f>'[1]3. Contratti'!C17</f>
        <v>3114</v>
      </c>
      <c r="D38" s="14">
        <f>'[1]3. Contratti'!D17</f>
        <v>3236</v>
      </c>
      <c r="E38" s="14">
        <f>'[1]3. Contratti'!E17</f>
        <v>2879</v>
      </c>
      <c r="F38" s="14">
        <f>'[1]3. Contratti'!F17</f>
        <v>1024</v>
      </c>
      <c r="G38" s="14">
        <f>'[1]3. Contratti'!G17</f>
        <v>1138</v>
      </c>
      <c r="H38" s="3">
        <f t="shared" ref="H38:H39" si="15">G38-C38</f>
        <v>-1976</v>
      </c>
      <c r="I38" s="13">
        <f t="shared" ref="I38:I39" si="16">(G38-C38)/C38</f>
        <v>-0.63455362877328192</v>
      </c>
      <c r="V38" s="1"/>
      <c r="W38" s="1"/>
      <c r="X38" s="1"/>
      <c r="Y38" s="1"/>
      <c r="Z38" s="1"/>
      <c r="AA38" s="1"/>
      <c r="AB38" s="1"/>
      <c r="AC38" s="1"/>
    </row>
    <row r="39" spans="2:29" x14ac:dyDescent="0.2">
      <c r="B39" s="149" t="s">
        <v>179</v>
      </c>
      <c r="C39" s="30">
        <f>'[1]3. Contratti'!C18</f>
        <v>2</v>
      </c>
      <c r="D39" s="30">
        <f>'[1]3. Contratti'!D18</f>
        <v>11</v>
      </c>
      <c r="E39" s="30">
        <f>'[1]3. Contratti'!E18</f>
        <v>16</v>
      </c>
      <c r="F39" s="30">
        <f>'[1]3. Contratti'!F18</f>
        <v>5</v>
      </c>
      <c r="G39" s="30">
        <f>'[1]3. Contratti'!G18</f>
        <v>5</v>
      </c>
      <c r="H39" s="30">
        <f t="shared" si="15"/>
        <v>3</v>
      </c>
      <c r="I39" s="7">
        <f t="shared" si="16"/>
        <v>1.5</v>
      </c>
      <c r="V39" s="1"/>
      <c r="W39" s="1"/>
      <c r="X39" s="1"/>
      <c r="Y39" s="1"/>
      <c r="Z39" s="1"/>
      <c r="AA39" s="1"/>
      <c r="AB39" s="1"/>
      <c r="AC39" s="1"/>
    </row>
    <row r="40" spans="2:29" s="1" customFormat="1" ht="24.95" customHeight="1" x14ac:dyDescent="0.2">
      <c r="B40" s="130" t="s">
        <v>199</v>
      </c>
      <c r="C40" s="133"/>
      <c r="D40" s="133"/>
      <c r="E40" s="133"/>
      <c r="F40" s="133"/>
      <c r="G40" s="133"/>
      <c r="H40" s="133"/>
      <c r="I40" s="133"/>
      <c r="J40" s="99"/>
      <c r="K40" s="100"/>
      <c r="L40" s="95"/>
    </row>
    <row r="41" spans="2:29" s="1" customFormat="1" x14ac:dyDescent="0.2">
      <c r="B41" s="85"/>
      <c r="C41" s="171"/>
      <c r="D41" s="171"/>
      <c r="E41" s="171"/>
      <c r="F41" s="171"/>
      <c r="G41" s="171"/>
      <c r="H41" s="95"/>
      <c r="I41" s="100"/>
      <c r="J41" s="95"/>
      <c r="K41" s="100"/>
      <c r="L41" s="95"/>
    </row>
    <row r="42" spans="2:29" s="1" customFormat="1" x14ac:dyDescent="0.2">
      <c r="B42" s="85"/>
      <c r="C42" s="85">
        <v>2017</v>
      </c>
      <c r="D42" s="85">
        <v>2018</v>
      </c>
      <c r="E42" s="85">
        <v>2019</v>
      </c>
      <c r="F42" s="85">
        <v>2020</v>
      </c>
      <c r="G42" s="169">
        <v>2021</v>
      </c>
      <c r="H42" s="134"/>
      <c r="I42" s="100"/>
      <c r="J42" s="95"/>
      <c r="K42" s="100"/>
      <c r="L42" s="95"/>
    </row>
    <row r="43" spans="2:29" s="1" customFormat="1" x14ac:dyDescent="0.2">
      <c r="B43" s="85" t="s">
        <v>102</v>
      </c>
      <c r="C43" s="88">
        <f>C30/$C$30*100</f>
        <v>100</v>
      </c>
      <c r="D43" s="88">
        <f>D30/$C$30*100</f>
        <v>109.58751393534003</v>
      </c>
      <c r="E43" s="88">
        <f>E30/$C$30*100</f>
        <v>114.9944258639911</v>
      </c>
      <c r="F43" s="88">
        <f>F30/$C$30*100</f>
        <v>70.066889632107021</v>
      </c>
      <c r="G43" s="88">
        <f>G30/$C$30*100</f>
        <v>75.86399108138238</v>
      </c>
      <c r="H43" s="100"/>
      <c r="I43" s="100"/>
      <c r="J43" s="95"/>
      <c r="K43" s="100"/>
      <c r="L43" s="95"/>
    </row>
    <row r="44" spans="2:29" s="1" customFormat="1" x14ac:dyDescent="0.2">
      <c r="B44" s="85" t="s">
        <v>103</v>
      </c>
      <c r="C44" s="88">
        <f>C31/$C$31*100</f>
        <v>100</v>
      </c>
      <c r="D44" s="88">
        <f>D31/$C$31*100</f>
        <v>105.64510949842656</v>
      </c>
      <c r="E44" s="88">
        <f>E31/$C$31*100</f>
        <v>105.52950998651337</v>
      </c>
      <c r="F44" s="88">
        <f>F31/$C$31*100</f>
        <v>36.998266007321298</v>
      </c>
      <c r="G44" s="88">
        <f>G31/$C$31*100</f>
        <v>41.108470875345191</v>
      </c>
      <c r="H44" s="100"/>
      <c r="I44" s="100"/>
      <c r="J44" s="95"/>
      <c r="K44" s="100"/>
      <c r="L44" s="95"/>
    </row>
    <row r="45" spans="2:29" s="1" customFormat="1" x14ac:dyDescent="0.2">
      <c r="B45" s="85" t="s">
        <v>105</v>
      </c>
      <c r="C45" s="88">
        <f>C32/$C$32*100</f>
        <v>100</v>
      </c>
      <c r="D45" s="88">
        <f>D32/$C$32*100</f>
        <v>96.529080675422136</v>
      </c>
      <c r="E45" s="88">
        <f>E32/$C$32*100</f>
        <v>103.88367729831145</v>
      </c>
      <c r="F45" s="88">
        <f>F32/$C$32*100</f>
        <v>69.756097560975604</v>
      </c>
      <c r="G45" s="88">
        <f>G32/$C$32*100</f>
        <v>100.52532833020638</v>
      </c>
      <c r="H45" s="100"/>
      <c r="I45" s="100"/>
      <c r="J45" s="95"/>
      <c r="K45" s="100"/>
      <c r="L45" s="95"/>
    </row>
    <row r="46" spans="2:29" s="1" customFormat="1" x14ac:dyDescent="0.2">
      <c r="B46" s="85" t="s">
        <v>104</v>
      </c>
      <c r="C46" s="88">
        <f>C33/$C$33*100</f>
        <v>100</v>
      </c>
      <c r="D46" s="88">
        <f>D33/$C$33*100</f>
        <v>98.199445983379491</v>
      </c>
      <c r="E46" s="88">
        <f>E33/$C$33*100</f>
        <v>130.60941828254849</v>
      </c>
      <c r="F46" s="88">
        <f>F33/$C$33*100</f>
        <v>53.46260387811634</v>
      </c>
      <c r="G46" s="88">
        <f>G33/$C$33*100</f>
        <v>76.177285318559569</v>
      </c>
      <c r="H46" s="100"/>
      <c r="I46" s="100"/>
      <c r="J46" s="95"/>
      <c r="K46" s="100"/>
      <c r="L46" s="95"/>
    </row>
    <row r="47" spans="2:29" s="1" customFormat="1" x14ac:dyDescent="0.2">
      <c r="B47" s="178" t="s">
        <v>106</v>
      </c>
      <c r="C47" s="88">
        <f>C34/$C$34*100</f>
        <v>100</v>
      </c>
      <c r="D47" s="88">
        <f>D34/$C$34*100</f>
        <v>122.91666666666667</v>
      </c>
      <c r="E47" s="88">
        <f>E34/$C$34*100</f>
        <v>64.583333333333343</v>
      </c>
      <c r="F47" s="88">
        <f>F34/$C$34*100</f>
        <v>37.5</v>
      </c>
      <c r="G47" s="88">
        <f>G34/$C$34*100</f>
        <v>125</v>
      </c>
      <c r="H47" s="100"/>
      <c r="I47" s="100"/>
      <c r="J47" s="95"/>
      <c r="K47" s="100"/>
      <c r="L47" s="95"/>
    </row>
    <row r="48" spans="2:29" s="1" customFormat="1" x14ac:dyDescent="0.2">
      <c r="B48" s="85" t="s">
        <v>107</v>
      </c>
      <c r="C48" s="88">
        <f>C35/$C$35*100</f>
        <v>100</v>
      </c>
      <c r="D48" s="88">
        <f>D35/$C$35*100</f>
        <v>185.71428571428572</v>
      </c>
      <c r="E48" s="88">
        <f>E35/$C$35*100</f>
        <v>185.71428571428572</v>
      </c>
      <c r="F48" s="88">
        <f>F35/$C$35*100</f>
        <v>571.42857142857144</v>
      </c>
      <c r="G48" s="88">
        <f>G35/$C$35*100</f>
        <v>128.57142857142858</v>
      </c>
      <c r="H48" s="100"/>
      <c r="I48" s="100"/>
      <c r="J48" s="95"/>
      <c r="K48" s="100"/>
      <c r="L48" s="95"/>
    </row>
    <row r="49" spans="2:45" s="1" customFormat="1" x14ac:dyDescent="0.2">
      <c r="B49" s="85"/>
      <c r="C49" s="85"/>
      <c r="D49" s="85"/>
      <c r="E49" s="85"/>
      <c r="F49" s="85"/>
      <c r="G49" s="85"/>
      <c r="H49" s="100"/>
      <c r="I49" s="100"/>
      <c r="J49" s="95"/>
      <c r="K49" s="100"/>
      <c r="L49" s="95"/>
    </row>
    <row r="50" spans="2:45" s="1" customFormat="1" x14ac:dyDescent="0.2">
      <c r="B50" s="85" t="s">
        <v>178</v>
      </c>
      <c r="C50" s="88">
        <f>C38/$C$38*100</f>
        <v>100</v>
      </c>
      <c r="D50" s="88">
        <f t="shared" ref="D50:G50" si="17">D38/$C$38*100</f>
        <v>103.91779062299294</v>
      </c>
      <c r="E50" s="88">
        <f t="shared" si="17"/>
        <v>92.453436095054599</v>
      </c>
      <c r="F50" s="88">
        <f t="shared" si="17"/>
        <v>32.883750802825944</v>
      </c>
      <c r="G50" s="88">
        <f t="shared" si="17"/>
        <v>36.544637122671801</v>
      </c>
      <c r="H50" s="100"/>
      <c r="I50" s="100"/>
      <c r="J50" s="95"/>
      <c r="K50" s="100"/>
      <c r="L50" s="95"/>
    </row>
    <row r="51" spans="2:45" s="1" customFormat="1" x14ac:dyDescent="0.2">
      <c r="B51" s="178" t="s">
        <v>179</v>
      </c>
      <c r="C51" s="88">
        <f>C39/$C$39*100</f>
        <v>100</v>
      </c>
      <c r="D51" s="88">
        <f t="shared" ref="D51:G51" si="18">D39/$C$39*100</f>
        <v>550</v>
      </c>
      <c r="E51" s="88">
        <f t="shared" si="18"/>
        <v>800</v>
      </c>
      <c r="F51" s="88">
        <f t="shared" si="18"/>
        <v>250</v>
      </c>
      <c r="G51" s="88">
        <f t="shared" si="18"/>
        <v>250</v>
      </c>
      <c r="H51" s="95"/>
      <c r="I51" s="100"/>
      <c r="J51" s="95"/>
      <c r="K51" s="100"/>
      <c r="L51" s="95"/>
    </row>
    <row r="52" spans="2:45" s="1" customFormat="1" x14ac:dyDescent="0.2"/>
    <row r="53" spans="2:45" s="1" customFormat="1" x14ac:dyDescent="0.2"/>
    <row r="54" spans="2:45" s="1" customFormat="1" ht="24.95" customHeight="1" x14ac:dyDescent="0.2">
      <c r="B54" s="96" t="s">
        <v>150</v>
      </c>
      <c r="V54" s="135"/>
      <c r="W54" s="135"/>
      <c r="X54" s="135"/>
      <c r="Y54" s="135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</row>
    <row r="55" spans="2:45" s="1" customFormat="1" ht="25.5" x14ac:dyDescent="0.2">
      <c r="B55" s="2" t="s">
        <v>100</v>
      </c>
      <c r="C55" s="137">
        <v>2017</v>
      </c>
      <c r="D55" s="137">
        <v>2018</v>
      </c>
      <c r="E55" s="137">
        <v>2019</v>
      </c>
      <c r="F55" s="138">
        <v>2020</v>
      </c>
      <c r="G55" s="45">
        <v>2021</v>
      </c>
      <c r="H55" s="139" t="s">
        <v>82</v>
      </c>
      <c r="I55" s="139" t="s">
        <v>83</v>
      </c>
      <c r="K55" s="140"/>
      <c r="L55" s="141"/>
      <c r="V55" s="135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</row>
    <row r="56" spans="2:45" s="1" customFormat="1" x14ac:dyDescent="0.2">
      <c r="B56" s="31" t="s">
        <v>102</v>
      </c>
      <c r="C56" s="100">
        <f>'[1]3. Contratti'!C22</f>
        <v>1936</v>
      </c>
      <c r="D56" s="100">
        <f>'[1]3. Contratti'!D22</f>
        <v>2025</v>
      </c>
      <c r="E56" s="100">
        <f>'[1]3. Contratti'!E22</f>
        <v>1822</v>
      </c>
      <c r="F56" s="100">
        <f>'[1]3. Contratti'!F22</f>
        <v>1245</v>
      </c>
      <c r="G56" s="100">
        <f>'[1]3. Contratti'!G22</f>
        <v>1627</v>
      </c>
      <c r="H56" s="100">
        <f>G56-C56</f>
        <v>-309</v>
      </c>
      <c r="I56" s="95">
        <f>(G56-C56)/C56</f>
        <v>-0.15960743801652894</v>
      </c>
      <c r="J56" s="100"/>
      <c r="K56" s="94"/>
    </row>
    <row r="57" spans="2:45" s="1" customFormat="1" x14ac:dyDescent="0.2">
      <c r="B57" s="31" t="s">
        <v>103</v>
      </c>
      <c r="C57" s="100">
        <f>'[1]3. Contratti'!C23</f>
        <v>14974</v>
      </c>
      <c r="D57" s="100">
        <f>'[1]3. Contratti'!D23</f>
        <v>16257</v>
      </c>
      <c r="E57" s="100">
        <f>'[1]3. Contratti'!E23</f>
        <v>16659</v>
      </c>
      <c r="F57" s="100">
        <f>'[1]3. Contratti'!F23</f>
        <v>7040</v>
      </c>
      <c r="G57" s="100">
        <f>'[1]3. Contratti'!G23</f>
        <v>6400</v>
      </c>
      <c r="H57" s="100">
        <f>G57-C57</f>
        <v>-8574</v>
      </c>
      <c r="I57" s="95">
        <f>(G57-C57)/C57</f>
        <v>-0.57259249365566978</v>
      </c>
      <c r="J57" s="100"/>
      <c r="K57" s="94"/>
    </row>
    <row r="58" spans="2:45" s="1" customFormat="1" x14ac:dyDescent="0.2">
      <c r="B58" s="31" t="s">
        <v>105</v>
      </c>
      <c r="C58" s="100">
        <f>'[1]3. Contratti'!C24</f>
        <v>1003</v>
      </c>
      <c r="D58" s="100">
        <f>'[1]3. Contratti'!D24</f>
        <v>1162</v>
      </c>
      <c r="E58" s="100">
        <f>'[1]3. Contratti'!E24</f>
        <v>1164</v>
      </c>
      <c r="F58" s="100">
        <f>'[1]3. Contratti'!F24</f>
        <v>765</v>
      </c>
      <c r="G58" s="100">
        <f>'[1]3. Contratti'!G24</f>
        <v>980</v>
      </c>
      <c r="H58" s="100">
        <f>G58-C58</f>
        <v>-23</v>
      </c>
      <c r="I58" s="95">
        <f>(G58-C58)/C58</f>
        <v>-2.2931206380857428E-2</v>
      </c>
      <c r="J58" s="100"/>
      <c r="K58" s="94"/>
    </row>
    <row r="59" spans="2:45" s="1" customFormat="1" x14ac:dyDescent="0.2">
      <c r="B59" s="31" t="s">
        <v>104</v>
      </c>
      <c r="C59" s="100">
        <f>'[1]3. Contratti'!C25</f>
        <v>555</v>
      </c>
      <c r="D59" s="100">
        <f>'[1]3. Contratti'!D25</f>
        <v>588</v>
      </c>
      <c r="E59" s="100">
        <f>'[1]3. Contratti'!E25</f>
        <v>708</v>
      </c>
      <c r="F59" s="100">
        <f>'[1]3. Contratti'!F25</f>
        <v>497</v>
      </c>
      <c r="G59" s="100">
        <f>'[1]3. Contratti'!G25</f>
        <v>573</v>
      </c>
      <c r="H59" s="3">
        <f t="shared" ref="H59" si="19">G59-C59</f>
        <v>18</v>
      </c>
      <c r="I59" s="95">
        <f t="shared" ref="I59:I61" si="20">(G59-C59)/C59</f>
        <v>3.2432432432432434E-2</v>
      </c>
      <c r="J59" s="100"/>
      <c r="K59" s="94"/>
    </row>
    <row r="60" spans="2:45" s="1" customFormat="1" x14ac:dyDescent="0.2">
      <c r="B60" s="131" t="s">
        <v>106</v>
      </c>
      <c r="C60" s="100">
        <f>'[1]3. Contratti'!C26</f>
        <v>10</v>
      </c>
      <c r="D60" s="100">
        <f>'[1]3. Contratti'!D26</f>
        <v>17</v>
      </c>
      <c r="E60" s="100">
        <f>'[1]3. Contratti'!E26</f>
        <v>18</v>
      </c>
      <c r="F60" s="100">
        <f>'[1]3. Contratti'!F26</f>
        <v>7</v>
      </c>
      <c r="G60" s="100">
        <f>'[1]3. Contratti'!G26</f>
        <v>10</v>
      </c>
      <c r="H60" s="100">
        <v>-1575</v>
      </c>
      <c r="I60" s="95">
        <f t="shared" si="20"/>
        <v>0</v>
      </c>
      <c r="J60" s="100"/>
      <c r="K60" s="94"/>
    </row>
    <row r="61" spans="2:45" s="1" customFormat="1" x14ac:dyDescent="0.2">
      <c r="B61" s="31" t="s">
        <v>107</v>
      </c>
      <c r="C61" s="100">
        <f>'[1]3. Contratti'!C27</f>
        <v>8</v>
      </c>
      <c r="D61" s="100">
        <f>'[1]3. Contratti'!D27</f>
        <v>7</v>
      </c>
      <c r="E61" s="100">
        <f>'[1]3. Contratti'!E27</f>
        <v>7</v>
      </c>
      <c r="F61" s="100">
        <f>'[1]3. Contratti'!F27</f>
        <v>8</v>
      </c>
      <c r="G61" s="100">
        <f>'[1]3. Contratti'!G27</f>
        <v>13</v>
      </c>
      <c r="H61" s="100">
        <v>-259</v>
      </c>
      <c r="I61" s="95">
        <f t="shared" si="20"/>
        <v>0.625</v>
      </c>
      <c r="J61" s="100"/>
      <c r="K61" s="94"/>
    </row>
    <row r="62" spans="2:45" s="1" customFormat="1" x14ac:dyDescent="0.2">
      <c r="B62" s="31" t="s">
        <v>108</v>
      </c>
      <c r="C62" s="100">
        <f>'[1]3. Contratti'!C28</f>
        <v>3</v>
      </c>
      <c r="D62" s="100">
        <f>'[1]3. Contratti'!D28</f>
        <v>1</v>
      </c>
      <c r="E62" s="100">
        <f>'[1]3. Contratti'!E28</f>
        <v>1</v>
      </c>
      <c r="F62" s="100">
        <f>'[1]3. Contratti'!F28</f>
        <v>0</v>
      </c>
      <c r="G62" s="100">
        <f>'[1]3. Contratti'!G28</f>
        <v>3</v>
      </c>
      <c r="H62" s="100">
        <v>892</v>
      </c>
      <c r="I62" s="180" t="s">
        <v>75</v>
      </c>
      <c r="J62" s="100"/>
      <c r="K62" s="94"/>
    </row>
    <row r="63" spans="2:45" s="1" customFormat="1" ht="24.75" customHeight="1" x14ac:dyDescent="0.2">
      <c r="B63" s="150" t="s">
        <v>180</v>
      </c>
      <c r="C63" s="133">
        <f>SUM(C56:C62)</f>
        <v>18489</v>
      </c>
      <c r="D63" s="133">
        <f>SUM(D56:D62)</f>
        <v>20057</v>
      </c>
      <c r="E63" s="133">
        <f>SUM(E56:E62)</f>
        <v>20379</v>
      </c>
      <c r="F63" s="133">
        <f>SUM(F56:F62)</f>
        <v>9562</v>
      </c>
      <c r="G63" s="133">
        <f>SUM(G56:G62)</f>
        <v>9606</v>
      </c>
      <c r="H63" s="133">
        <f>G63-C63</f>
        <v>-8883</v>
      </c>
      <c r="I63" s="99">
        <f>(G63-C63)/C63</f>
        <v>-0.48044783384715234</v>
      </c>
      <c r="J63" s="100"/>
      <c r="K63" s="94"/>
      <c r="V63" s="135"/>
      <c r="W63" s="135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</row>
    <row r="64" spans="2:45" s="1" customFormat="1" ht="14.25" x14ac:dyDescent="0.2">
      <c r="B64" s="31" t="s">
        <v>178</v>
      </c>
      <c r="C64" s="167">
        <f>'[1]3. Contratti'!C30</f>
        <v>3070</v>
      </c>
      <c r="D64" s="167">
        <f>'[1]3. Contratti'!D30</f>
        <v>3207</v>
      </c>
      <c r="E64" s="167">
        <f>'[1]3. Contratti'!E30</f>
        <v>2920</v>
      </c>
      <c r="F64" s="167">
        <f>'[1]3. Contratti'!F30</f>
        <v>1106</v>
      </c>
      <c r="G64" s="167">
        <f>'[1]3. Contratti'!G30</f>
        <v>1104</v>
      </c>
      <c r="H64" s="3">
        <f t="shared" ref="H64:H65" si="21">G64-C64</f>
        <v>-1966</v>
      </c>
      <c r="I64" s="13">
        <f t="shared" ref="I64:I65" si="22">(G64-C64)/C64</f>
        <v>-0.64039087947882734</v>
      </c>
      <c r="J64" s="100"/>
      <c r="K64" s="94"/>
      <c r="V64" s="135"/>
      <c r="W64" s="135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</row>
    <row r="65" spans="2:45" s="1" customFormat="1" ht="14.25" x14ac:dyDescent="0.2">
      <c r="B65" s="149" t="s">
        <v>179</v>
      </c>
      <c r="C65" s="151">
        <f>'[1]3. Contratti'!C31</f>
        <v>3</v>
      </c>
      <c r="D65" s="151">
        <f>'[1]3. Contratti'!D31</f>
        <v>8</v>
      </c>
      <c r="E65" s="151">
        <f>'[1]3. Contratti'!E31</f>
        <v>5</v>
      </c>
      <c r="F65" s="151">
        <f>'[1]3. Contratti'!F31</f>
        <v>4</v>
      </c>
      <c r="G65" s="151">
        <f>'[1]3. Contratti'!G31</f>
        <v>8</v>
      </c>
      <c r="H65" s="30">
        <f t="shared" si="21"/>
        <v>5</v>
      </c>
      <c r="I65" s="7">
        <f t="shared" si="22"/>
        <v>1.6666666666666667</v>
      </c>
      <c r="J65" s="100"/>
      <c r="K65" s="94"/>
      <c r="V65" s="135"/>
      <c r="W65" s="135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</row>
    <row r="66" spans="2:45" s="1" customFormat="1" ht="24.95" customHeight="1" x14ac:dyDescent="0.2">
      <c r="B66" s="130" t="s">
        <v>199</v>
      </c>
      <c r="C66" s="133"/>
      <c r="D66" s="133"/>
      <c r="E66" s="133"/>
      <c r="F66" s="133"/>
      <c r="G66" s="133"/>
      <c r="H66" s="133"/>
      <c r="I66" s="133"/>
      <c r="J66" s="99"/>
      <c r="K66" s="100"/>
      <c r="L66" s="95"/>
      <c r="V66" s="135"/>
      <c r="W66" s="135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</row>
    <row r="67" spans="2:45" s="1" customFormat="1" ht="14.25" x14ac:dyDescent="0.2">
      <c r="C67" s="100"/>
      <c r="D67" s="100"/>
      <c r="E67" s="100"/>
      <c r="F67" s="100"/>
      <c r="G67" s="100"/>
      <c r="H67" s="100"/>
      <c r="I67" s="100"/>
      <c r="J67" s="95"/>
      <c r="K67" s="100"/>
      <c r="L67" s="95"/>
      <c r="V67" s="135"/>
      <c r="W67" s="135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</row>
    <row r="68" spans="2:45" s="1" customFormat="1" ht="14.25" x14ac:dyDescent="0.2">
      <c r="B68" s="85"/>
      <c r="C68" s="85">
        <v>2017</v>
      </c>
      <c r="D68" s="85">
        <v>2018</v>
      </c>
      <c r="E68" s="85">
        <v>2019</v>
      </c>
      <c r="F68" s="85">
        <v>2020</v>
      </c>
      <c r="G68" s="169">
        <v>2021</v>
      </c>
      <c r="H68" s="134"/>
      <c r="I68" s="100"/>
      <c r="J68" s="95"/>
      <c r="K68" s="100"/>
      <c r="L68" s="95"/>
      <c r="V68" s="135"/>
      <c r="W68" s="135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</row>
    <row r="69" spans="2:45" s="1" customFormat="1" ht="14.25" x14ac:dyDescent="0.2">
      <c r="B69" s="85" t="s">
        <v>102</v>
      </c>
      <c r="C69" s="88">
        <f>C56/$C$56*100</f>
        <v>100</v>
      </c>
      <c r="D69" s="88">
        <f>D56/$C$56*100</f>
        <v>104.59710743801654</v>
      </c>
      <c r="E69" s="88">
        <f>E56/$C$56*100</f>
        <v>94.111570247933884</v>
      </c>
      <c r="F69" s="88">
        <f>F56/$C$56*100</f>
        <v>64.307851239669418</v>
      </c>
      <c r="G69" s="88">
        <f>G56/$C$56*100</f>
        <v>84.039256198347118</v>
      </c>
      <c r="H69" s="100"/>
      <c r="I69" s="100"/>
      <c r="J69" s="95"/>
      <c r="K69" s="100"/>
      <c r="L69" s="95"/>
      <c r="V69" s="135"/>
      <c r="W69" s="135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</row>
    <row r="70" spans="2:45" s="1" customFormat="1" ht="14.25" x14ac:dyDescent="0.2">
      <c r="B70" s="85" t="s">
        <v>103</v>
      </c>
      <c r="C70" s="88">
        <f>C57/$C$57*100</f>
        <v>100</v>
      </c>
      <c r="D70" s="88">
        <f>D57/$C$57*100</f>
        <v>108.56818485374649</v>
      </c>
      <c r="E70" s="88">
        <f>E57/$C$57*100</f>
        <v>111.25283825297181</v>
      </c>
      <c r="F70" s="88">
        <f>F57/$C$57*100</f>
        <v>47.014825697876319</v>
      </c>
      <c r="G70" s="88">
        <f>G57/$C$57*100</f>
        <v>42.74075063443302</v>
      </c>
      <c r="H70" s="100"/>
      <c r="I70" s="100"/>
      <c r="J70" s="95"/>
      <c r="K70" s="100"/>
      <c r="L70" s="95"/>
      <c r="V70" s="135"/>
      <c r="W70" s="135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</row>
    <row r="71" spans="2:45" s="1" customFormat="1" ht="14.25" x14ac:dyDescent="0.2">
      <c r="B71" s="85" t="s">
        <v>105</v>
      </c>
      <c r="C71" s="88">
        <f>C58/$C$58*100</f>
        <v>100</v>
      </c>
      <c r="D71" s="88">
        <f>D58/$C$58*100</f>
        <v>115.85244267198405</v>
      </c>
      <c r="E71" s="88">
        <f>E58/$C$58*100</f>
        <v>116.0518444666002</v>
      </c>
      <c r="F71" s="88">
        <f>F58/$C$58*100</f>
        <v>76.271186440677965</v>
      </c>
      <c r="G71" s="88">
        <f>G58/$C$58*100</f>
        <v>97.706879361914261</v>
      </c>
      <c r="H71" s="100"/>
      <c r="I71" s="100"/>
      <c r="J71" s="95"/>
      <c r="K71" s="100"/>
      <c r="L71" s="95"/>
      <c r="V71" s="135"/>
      <c r="W71" s="135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</row>
    <row r="72" spans="2:45" s="1" customFormat="1" ht="14.25" x14ac:dyDescent="0.2">
      <c r="B72" s="85" t="s">
        <v>104</v>
      </c>
      <c r="C72" s="88">
        <f>C59/$C$59*100</f>
        <v>100</v>
      </c>
      <c r="D72" s="88">
        <f>D59/$C$59*100</f>
        <v>105.94594594594595</v>
      </c>
      <c r="E72" s="88">
        <f>E59/$C$59*100</f>
        <v>127.56756756756758</v>
      </c>
      <c r="F72" s="88">
        <f>F59/$C$59*100</f>
        <v>89.549549549549539</v>
      </c>
      <c r="G72" s="88">
        <f>G59/$C$59*100</f>
        <v>103.24324324324323</v>
      </c>
      <c r="H72" s="100"/>
      <c r="I72" s="100"/>
      <c r="J72" s="95"/>
      <c r="K72" s="100"/>
      <c r="L72" s="95"/>
      <c r="V72" s="135"/>
      <c r="W72" s="135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</row>
    <row r="73" spans="2:45" s="1" customFormat="1" ht="14.25" x14ac:dyDescent="0.2">
      <c r="B73" s="178" t="s">
        <v>106</v>
      </c>
      <c r="C73" s="88">
        <f>C60/$C$60*100</f>
        <v>100</v>
      </c>
      <c r="D73" s="88">
        <f>D60/$C$60*100</f>
        <v>170</v>
      </c>
      <c r="E73" s="88">
        <f>E60/$C$60*100</f>
        <v>180</v>
      </c>
      <c r="F73" s="88">
        <f>F60/$C$60*100</f>
        <v>70</v>
      </c>
      <c r="G73" s="88">
        <f>G60/$C$60*100</f>
        <v>100</v>
      </c>
      <c r="H73" s="100"/>
      <c r="I73" s="100"/>
      <c r="J73" s="95"/>
      <c r="K73" s="100"/>
      <c r="L73" s="95"/>
      <c r="V73" s="135"/>
      <c r="W73" s="135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</row>
    <row r="74" spans="2:45" s="1" customFormat="1" ht="14.25" x14ac:dyDescent="0.2">
      <c r="B74" s="85" t="s">
        <v>107</v>
      </c>
      <c r="C74" s="88">
        <f>C61/$C$61*100</f>
        <v>100</v>
      </c>
      <c r="D74" s="88">
        <f>D61/$C$61*100</f>
        <v>87.5</v>
      </c>
      <c r="E74" s="88">
        <f>E61/$C$61*100</f>
        <v>87.5</v>
      </c>
      <c r="F74" s="88">
        <f>F61/$C$61*100</f>
        <v>100</v>
      </c>
      <c r="G74" s="88">
        <f>G61/$C$61*100</f>
        <v>162.5</v>
      </c>
      <c r="H74" s="100"/>
      <c r="I74" s="100"/>
      <c r="J74" s="95"/>
      <c r="K74" s="100"/>
      <c r="L74" s="95"/>
      <c r="V74" s="135"/>
      <c r="W74" s="135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</row>
    <row r="75" spans="2:45" s="1" customFormat="1" ht="14.25" x14ac:dyDescent="0.2">
      <c r="B75" s="85"/>
      <c r="C75" s="85"/>
      <c r="D75" s="85"/>
      <c r="E75" s="85"/>
      <c r="F75" s="85"/>
      <c r="G75" s="85"/>
      <c r="H75" s="100"/>
      <c r="I75" s="100"/>
      <c r="J75" s="95"/>
      <c r="K75" s="100"/>
      <c r="L75" s="95"/>
      <c r="V75" s="135"/>
      <c r="W75" s="135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</row>
    <row r="76" spans="2:45" s="1" customFormat="1" x14ac:dyDescent="0.2">
      <c r="B76" s="85" t="s">
        <v>178</v>
      </c>
      <c r="C76" s="88">
        <f>C64/$C$64*100</f>
        <v>100</v>
      </c>
      <c r="D76" s="88">
        <f t="shared" ref="D76:G76" si="23">D64/$C$64*100</f>
        <v>104.46254071661238</v>
      </c>
      <c r="E76" s="88">
        <f t="shared" si="23"/>
        <v>95.114006514657973</v>
      </c>
      <c r="F76" s="88">
        <f t="shared" si="23"/>
        <v>36.026058631921828</v>
      </c>
      <c r="G76" s="88">
        <f t="shared" si="23"/>
        <v>35.960912052117266</v>
      </c>
    </row>
    <row r="77" spans="2:45" s="1" customFormat="1" x14ac:dyDescent="0.2">
      <c r="B77" s="178" t="s">
        <v>179</v>
      </c>
      <c r="C77" s="88">
        <f>C65/$C$65*100</f>
        <v>100</v>
      </c>
      <c r="D77" s="88">
        <f t="shared" ref="D77:G77" si="24">D65/$C$65*100</f>
        <v>266.66666666666663</v>
      </c>
      <c r="E77" s="88">
        <f t="shared" si="24"/>
        <v>166.66666666666669</v>
      </c>
      <c r="F77" s="88">
        <f t="shared" si="24"/>
        <v>133.33333333333331</v>
      </c>
      <c r="G77" s="88">
        <f t="shared" si="24"/>
        <v>266.66666666666663</v>
      </c>
    </row>
    <row r="78" spans="2:45" s="1" customFormat="1" x14ac:dyDescent="0.2"/>
    <row r="79" spans="2:45" s="1" customFormat="1" x14ac:dyDescent="0.2"/>
    <row r="80" spans="2:45" s="1" customFormat="1" ht="24.95" customHeight="1" x14ac:dyDescent="0.2">
      <c r="B80" s="96" t="s">
        <v>151</v>
      </c>
      <c r="V80" s="135"/>
      <c r="W80" s="135"/>
      <c r="X80" s="135"/>
      <c r="Y80" s="135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</row>
    <row r="81" spans="2:45" s="1" customFormat="1" ht="25.5" x14ac:dyDescent="0.2">
      <c r="B81" s="2" t="s">
        <v>101</v>
      </c>
      <c r="C81" s="137">
        <v>2017</v>
      </c>
      <c r="D81" s="137">
        <v>2018</v>
      </c>
      <c r="E81" s="137">
        <v>2019</v>
      </c>
      <c r="F81" s="138">
        <v>2020</v>
      </c>
      <c r="G81" s="45">
        <v>2021</v>
      </c>
      <c r="H81" s="139" t="s">
        <v>197</v>
      </c>
      <c r="K81" s="140"/>
      <c r="L81" s="141"/>
      <c r="V81" s="135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</row>
    <row r="82" spans="2:45" s="1" customFormat="1" x14ac:dyDescent="0.2">
      <c r="B82" s="31" t="s">
        <v>102</v>
      </c>
      <c r="C82" s="100">
        <f t="shared" ref="C82:G91" si="25">C30-C56</f>
        <v>-142</v>
      </c>
      <c r="D82" s="100">
        <f t="shared" si="25"/>
        <v>-59</v>
      </c>
      <c r="E82" s="100">
        <f t="shared" si="25"/>
        <v>241</v>
      </c>
      <c r="F82" s="100">
        <f t="shared" si="25"/>
        <v>12</v>
      </c>
      <c r="G82" s="100">
        <f t="shared" si="25"/>
        <v>-266</v>
      </c>
      <c r="H82" s="100">
        <f t="shared" ref="H82:H91" si="26">G82-C82</f>
        <v>-124</v>
      </c>
      <c r="J82" s="100"/>
      <c r="K82" s="94"/>
    </row>
    <row r="83" spans="2:45" s="1" customFormat="1" x14ac:dyDescent="0.2">
      <c r="B83" s="31" t="s">
        <v>103</v>
      </c>
      <c r="C83" s="100">
        <f t="shared" si="25"/>
        <v>597</v>
      </c>
      <c r="D83" s="100">
        <f t="shared" si="25"/>
        <v>193</v>
      </c>
      <c r="E83" s="100">
        <f t="shared" si="25"/>
        <v>-227</v>
      </c>
      <c r="F83" s="100">
        <f t="shared" si="25"/>
        <v>-1279</v>
      </c>
      <c r="G83" s="100">
        <f t="shared" si="25"/>
        <v>1</v>
      </c>
      <c r="H83" s="100">
        <f t="shared" si="26"/>
        <v>-596</v>
      </c>
      <c r="J83" s="100"/>
      <c r="K83" s="94"/>
    </row>
    <row r="84" spans="2:45" s="1" customFormat="1" x14ac:dyDescent="0.2">
      <c r="B84" s="31" t="s">
        <v>105</v>
      </c>
      <c r="C84" s="100">
        <f t="shared" si="25"/>
        <v>4327</v>
      </c>
      <c r="D84" s="100">
        <f t="shared" si="25"/>
        <v>3983</v>
      </c>
      <c r="E84" s="100">
        <f t="shared" si="25"/>
        <v>4373</v>
      </c>
      <c r="F84" s="100">
        <f t="shared" si="25"/>
        <v>2953</v>
      </c>
      <c r="G84" s="100">
        <f t="shared" si="25"/>
        <v>4378</v>
      </c>
      <c r="H84" s="100">
        <f>H32-H58</f>
        <v>51</v>
      </c>
      <c r="J84" s="100"/>
      <c r="K84" s="94"/>
    </row>
    <row r="85" spans="2:45" s="1" customFormat="1" x14ac:dyDescent="0.2">
      <c r="B85" s="31" t="s">
        <v>104</v>
      </c>
      <c r="C85" s="100">
        <f t="shared" si="25"/>
        <v>167</v>
      </c>
      <c r="D85" s="100">
        <f t="shared" si="25"/>
        <v>121</v>
      </c>
      <c r="E85" s="100">
        <f t="shared" si="25"/>
        <v>235</v>
      </c>
      <c r="F85" s="100">
        <f t="shared" si="25"/>
        <v>-111</v>
      </c>
      <c r="G85" s="100">
        <f t="shared" si="25"/>
        <v>-23</v>
      </c>
      <c r="H85" s="100">
        <f>H33-H59</f>
        <v>-190</v>
      </c>
      <c r="J85" s="100"/>
      <c r="K85" s="94"/>
    </row>
    <row r="86" spans="2:45" s="1" customFormat="1" x14ac:dyDescent="0.2">
      <c r="B86" s="131" t="s">
        <v>106</v>
      </c>
      <c r="C86" s="100">
        <f t="shared" si="25"/>
        <v>38</v>
      </c>
      <c r="D86" s="100">
        <f t="shared" si="25"/>
        <v>42</v>
      </c>
      <c r="E86" s="100">
        <f t="shared" si="25"/>
        <v>13</v>
      </c>
      <c r="F86" s="100">
        <f t="shared" si="25"/>
        <v>11</v>
      </c>
      <c r="G86" s="100">
        <f t="shared" si="25"/>
        <v>50</v>
      </c>
      <c r="H86" s="100">
        <f>H34-H60</f>
        <v>1587</v>
      </c>
      <c r="J86" s="100"/>
      <c r="K86" s="94"/>
    </row>
    <row r="87" spans="2:45" s="1" customFormat="1" x14ac:dyDescent="0.2">
      <c r="B87" s="31" t="s">
        <v>107</v>
      </c>
      <c r="C87" s="100">
        <f t="shared" si="25"/>
        <v>-1</v>
      </c>
      <c r="D87" s="100">
        <f t="shared" si="25"/>
        <v>6</v>
      </c>
      <c r="E87" s="100">
        <f t="shared" si="25"/>
        <v>6</v>
      </c>
      <c r="F87" s="100">
        <f t="shared" si="25"/>
        <v>32</v>
      </c>
      <c r="G87" s="100">
        <f t="shared" si="25"/>
        <v>-4</v>
      </c>
      <c r="H87" s="100">
        <f>H35-H61</f>
        <v>261</v>
      </c>
      <c r="J87" s="100"/>
      <c r="K87" s="94"/>
    </row>
    <row r="88" spans="2:45" s="1" customFormat="1" x14ac:dyDescent="0.2">
      <c r="B88" s="31" t="s">
        <v>108</v>
      </c>
      <c r="C88" s="100">
        <f t="shared" si="25"/>
        <v>0</v>
      </c>
      <c r="D88" s="100">
        <f t="shared" si="25"/>
        <v>4</v>
      </c>
      <c r="E88" s="100">
        <f t="shared" si="25"/>
        <v>2</v>
      </c>
      <c r="F88" s="100">
        <f t="shared" si="25"/>
        <v>1</v>
      </c>
      <c r="G88" s="100">
        <f t="shared" si="25"/>
        <v>0</v>
      </c>
      <c r="H88" s="100">
        <f>H36-H62</f>
        <v>-892</v>
      </c>
      <c r="J88" s="100"/>
      <c r="K88" s="94"/>
    </row>
    <row r="89" spans="2:45" s="1" customFormat="1" ht="27.75" customHeight="1" x14ac:dyDescent="0.2">
      <c r="B89" s="150" t="s">
        <v>180</v>
      </c>
      <c r="C89" s="133">
        <f t="shared" si="25"/>
        <v>4986</v>
      </c>
      <c r="D89" s="133">
        <f t="shared" si="25"/>
        <v>4290</v>
      </c>
      <c r="E89" s="133">
        <f t="shared" si="25"/>
        <v>4643</v>
      </c>
      <c r="F89" s="133">
        <f t="shared" si="25"/>
        <v>1619</v>
      </c>
      <c r="G89" s="133">
        <f t="shared" si="25"/>
        <v>4136</v>
      </c>
      <c r="H89" s="133">
        <f t="shared" si="26"/>
        <v>-850</v>
      </c>
      <c r="J89" s="100"/>
      <c r="K89" s="94"/>
      <c r="V89" s="135"/>
      <c r="W89" s="135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</row>
    <row r="90" spans="2:45" s="1" customFormat="1" ht="14.25" x14ac:dyDescent="0.2">
      <c r="B90" s="31" t="s">
        <v>178</v>
      </c>
      <c r="C90" s="100">
        <f>C38-C64</f>
        <v>44</v>
      </c>
      <c r="D90" s="100">
        <f t="shared" si="25"/>
        <v>29</v>
      </c>
      <c r="E90" s="100">
        <f t="shared" si="25"/>
        <v>-41</v>
      </c>
      <c r="F90" s="100">
        <f t="shared" si="25"/>
        <v>-82</v>
      </c>
      <c r="G90" s="100">
        <f t="shared" si="25"/>
        <v>34</v>
      </c>
      <c r="H90" s="3">
        <f t="shared" si="26"/>
        <v>-10</v>
      </c>
      <c r="J90" s="100"/>
      <c r="K90" s="94"/>
      <c r="V90" s="135"/>
      <c r="W90" s="135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</row>
    <row r="91" spans="2:45" s="1" customFormat="1" ht="14.25" x14ac:dyDescent="0.2">
      <c r="B91" s="149" t="s">
        <v>179</v>
      </c>
      <c r="C91" s="151">
        <f>C39-C65</f>
        <v>-1</v>
      </c>
      <c r="D91" s="151">
        <f t="shared" si="25"/>
        <v>3</v>
      </c>
      <c r="E91" s="151">
        <f t="shared" si="25"/>
        <v>11</v>
      </c>
      <c r="F91" s="151">
        <f t="shared" si="25"/>
        <v>1</v>
      </c>
      <c r="G91" s="151">
        <f t="shared" si="25"/>
        <v>-3</v>
      </c>
      <c r="H91" s="30">
        <f t="shared" si="26"/>
        <v>-2</v>
      </c>
      <c r="J91" s="100"/>
      <c r="K91" s="94"/>
      <c r="V91" s="135"/>
      <c r="W91" s="135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</row>
    <row r="92" spans="2:45" s="1" customFormat="1" ht="24.95" customHeight="1" x14ac:dyDescent="0.2">
      <c r="B92" s="130" t="s">
        <v>199</v>
      </c>
      <c r="C92" s="133"/>
      <c r="D92" s="133"/>
      <c r="E92" s="133"/>
      <c r="F92" s="133"/>
      <c r="G92" s="133"/>
      <c r="H92" s="133"/>
      <c r="J92" s="99"/>
      <c r="K92" s="100"/>
      <c r="L92" s="95"/>
      <c r="V92" s="135"/>
      <c r="W92" s="135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</row>
    <row r="93" spans="2:45" s="1" customFormat="1" ht="14.25" x14ac:dyDescent="0.2">
      <c r="C93" s="100"/>
      <c r="D93" s="100"/>
      <c r="E93" s="100"/>
      <c r="F93" s="100"/>
      <c r="G93" s="100"/>
      <c r="H93" s="100"/>
      <c r="I93" s="100"/>
      <c r="J93" s="95"/>
      <c r="K93" s="100"/>
      <c r="L93" s="95"/>
      <c r="V93" s="135"/>
      <c r="W93" s="135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</row>
    <row r="94" spans="2:45" s="1" customFormat="1" ht="14.25" x14ac:dyDescent="0.2">
      <c r="G94" s="134"/>
      <c r="H94" s="134"/>
      <c r="I94" s="100"/>
      <c r="J94" s="95"/>
      <c r="K94" s="100"/>
      <c r="L94" s="95"/>
      <c r="V94" s="135"/>
      <c r="W94" s="135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</row>
    <row r="95" spans="2:45" s="1" customFormat="1" ht="14.25" x14ac:dyDescent="0.2">
      <c r="B95" s="85"/>
      <c r="C95" s="88"/>
      <c r="D95" s="88"/>
      <c r="E95" s="88"/>
      <c r="F95" s="88"/>
      <c r="G95" s="88"/>
      <c r="H95" s="100"/>
      <c r="I95" s="100"/>
      <c r="J95" s="95"/>
      <c r="K95" s="100"/>
      <c r="L95" s="95"/>
      <c r="V95" s="135"/>
      <c r="W95" s="135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</row>
    <row r="96" spans="2:45" s="1" customFormat="1" ht="14.25" x14ac:dyDescent="0.2">
      <c r="B96" s="85"/>
      <c r="C96" s="85">
        <v>2017</v>
      </c>
      <c r="D96" s="85">
        <v>2018</v>
      </c>
      <c r="E96" s="85">
        <v>2019</v>
      </c>
      <c r="F96" s="85">
        <v>2020</v>
      </c>
      <c r="G96" s="169">
        <v>2021</v>
      </c>
      <c r="H96" s="100"/>
      <c r="I96" s="100"/>
      <c r="J96" s="95"/>
      <c r="K96" s="100"/>
      <c r="L96" s="95"/>
      <c r="V96" s="135"/>
      <c r="W96" s="135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</row>
    <row r="97" spans="2:45" s="1" customFormat="1" ht="14.25" x14ac:dyDescent="0.2">
      <c r="B97" s="85" t="s">
        <v>102</v>
      </c>
      <c r="C97" s="88">
        <f>C82/$C$82*100</f>
        <v>100</v>
      </c>
      <c r="D97" s="88">
        <f>D82/$C$82*100</f>
        <v>41.549295774647888</v>
      </c>
      <c r="E97" s="88">
        <f>E82/$C$82*100</f>
        <v>-169.71830985915491</v>
      </c>
      <c r="F97" s="88">
        <f>F82/$C$82*100</f>
        <v>-8.4507042253521121</v>
      </c>
      <c r="G97" s="88">
        <f>G82/$C$82*100</f>
        <v>187.32394366197184</v>
      </c>
      <c r="H97" s="100"/>
      <c r="I97" s="100"/>
      <c r="J97" s="95"/>
      <c r="K97" s="100"/>
      <c r="L97" s="95"/>
      <c r="V97" s="135"/>
      <c r="W97" s="135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</row>
    <row r="98" spans="2:45" s="1" customFormat="1" ht="14.25" x14ac:dyDescent="0.2">
      <c r="B98" s="85" t="s">
        <v>103</v>
      </c>
      <c r="C98" s="88">
        <f>C83/$C$83*100</f>
        <v>100</v>
      </c>
      <c r="D98" s="88">
        <f>D83/$C$83*100</f>
        <v>32.328308207705192</v>
      </c>
      <c r="E98" s="88">
        <f>E83/$C$83*100</f>
        <v>-38.023450586264659</v>
      </c>
      <c r="F98" s="88">
        <f>F83/$C$83*100</f>
        <v>-214.23785594639867</v>
      </c>
      <c r="G98" s="88">
        <f>G83/$C$83*100</f>
        <v>0.16750418760469013</v>
      </c>
      <c r="H98" s="100"/>
      <c r="I98" s="100"/>
      <c r="J98" s="95"/>
      <c r="K98" s="100"/>
      <c r="L98" s="95"/>
      <c r="V98" s="135"/>
      <c r="W98" s="135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  <c r="AJ98" s="136"/>
      <c r="AK98" s="136"/>
      <c r="AL98" s="136"/>
      <c r="AM98" s="136"/>
      <c r="AN98" s="136"/>
      <c r="AO98" s="136"/>
      <c r="AP98" s="136"/>
      <c r="AQ98" s="136"/>
      <c r="AR98" s="136"/>
      <c r="AS98" s="136"/>
    </row>
    <row r="99" spans="2:45" s="1" customFormat="1" ht="14.25" x14ac:dyDescent="0.2">
      <c r="B99" s="85" t="s">
        <v>105</v>
      </c>
      <c r="C99" s="88">
        <f>C84/$C$84*100</f>
        <v>100</v>
      </c>
      <c r="D99" s="88">
        <f>D84/$C$84*100</f>
        <v>92.049919112549105</v>
      </c>
      <c r="E99" s="88">
        <f>E84/$C$84*100</f>
        <v>101.063092211694</v>
      </c>
      <c r="F99" s="88">
        <f>F84/$C$84*100</f>
        <v>68.245897850704878</v>
      </c>
      <c r="G99" s="88">
        <f>G84/$C$84*100</f>
        <v>101.17864571296511</v>
      </c>
      <c r="H99" s="100"/>
      <c r="I99" s="100"/>
      <c r="J99" s="95"/>
      <c r="K99" s="100"/>
      <c r="L99" s="95"/>
      <c r="V99" s="135"/>
      <c r="W99" s="135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6"/>
      <c r="AO99" s="136"/>
      <c r="AP99" s="136"/>
      <c r="AQ99" s="136"/>
      <c r="AR99" s="136"/>
      <c r="AS99" s="136"/>
    </row>
    <row r="100" spans="2:45" s="1" customFormat="1" ht="14.25" x14ac:dyDescent="0.2">
      <c r="B100" s="85" t="s">
        <v>104</v>
      </c>
      <c r="C100" s="88">
        <f>C85/$C$85*100</f>
        <v>100</v>
      </c>
      <c r="D100" s="88">
        <f>D85/$C$85*100</f>
        <v>72.455089820359291</v>
      </c>
      <c r="E100" s="88">
        <f>E85/$C$85*100</f>
        <v>140.71856287425152</v>
      </c>
      <c r="F100" s="88">
        <f>F85/$C$85*100</f>
        <v>-66.467065868263475</v>
      </c>
      <c r="G100" s="88">
        <f>G85/$C$85*100</f>
        <v>-13.77245508982036</v>
      </c>
      <c r="H100" s="100"/>
      <c r="I100" s="100"/>
      <c r="J100" s="95"/>
      <c r="K100" s="100"/>
      <c r="L100" s="95"/>
      <c r="V100" s="135"/>
      <c r="W100" s="135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  <c r="AJ100" s="136"/>
      <c r="AK100" s="136"/>
      <c r="AL100" s="136"/>
      <c r="AM100" s="136"/>
      <c r="AN100" s="136"/>
      <c r="AO100" s="136"/>
      <c r="AP100" s="136"/>
      <c r="AQ100" s="136"/>
      <c r="AR100" s="136"/>
      <c r="AS100" s="136"/>
    </row>
    <row r="101" spans="2:45" s="1" customFormat="1" ht="14.25" x14ac:dyDescent="0.2">
      <c r="B101" s="178" t="s">
        <v>106</v>
      </c>
      <c r="C101" s="88">
        <f>C86/$C$86*100</f>
        <v>100</v>
      </c>
      <c r="D101" s="88">
        <f>D86/$C$86*100</f>
        <v>110.5263157894737</v>
      </c>
      <c r="E101" s="88">
        <f>E86/$C$86*100</f>
        <v>34.210526315789473</v>
      </c>
      <c r="F101" s="88">
        <f>F86/$C$86*100</f>
        <v>28.947368421052634</v>
      </c>
      <c r="G101" s="88">
        <f>G86/$C$86*100</f>
        <v>131.57894736842107</v>
      </c>
      <c r="H101" s="100"/>
      <c r="I101" s="100"/>
      <c r="J101" s="95"/>
      <c r="K101" s="100"/>
      <c r="L101" s="95"/>
      <c r="V101" s="135"/>
      <c r="W101" s="135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  <c r="AL101" s="136"/>
      <c r="AM101" s="136"/>
      <c r="AN101" s="136"/>
      <c r="AO101" s="136"/>
      <c r="AP101" s="136"/>
      <c r="AQ101" s="136"/>
      <c r="AR101" s="136"/>
      <c r="AS101" s="136"/>
    </row>
    <row r="102" spans="2:45" s="1" customFormat="1" ht="14.25" x14ac:dyDescent="0.2">
      <c r="B102" s="85" t="s">
        <v>107</v>
      </c>
      <c r="C102" s="88">
        <f>C87/$C$87*100</f>
        <v>100</v>
      </c>
      <c r="D102" s="88">
        <f>D87/$C$87*100</f>
        <v>-600</v>
      </c>
      <c r="E102" s="88">
        <f>E87/$C$87*100</f>
        <v>-600</v>
      </c>
      <c r="F102" s="88">
        <f>F87/$C$87*100</f>
        <v>-3200</v>
      </c>
      <c r="G102" s="88">
        <f>G87/$C$87*100</f>
        <v>400</v>
      </c>
      <c r="H102" s="100"/>
      <c r="I102" s="100"/>
      <c r="J102" s="95"/>
      <c r="K102" s="100"/>
      <c r="L102" s="95"/>
      <c r="V102" s="135"/>
      <c r="W102" s="135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  <c r="AJ102" s="136"/>
      <c r="AK102" s="136"/>
      <c r="AL102" s="136"/>
      <c r="AM102" s="136"/>
      <c r="AN102" s="136"/>
      <c r="AO102" s="136"/>
      <c r="AP102" s="136"/>
      <c r="AQ102" s="136"/>
      <c r="AR102" s="136"/>
      <c r="AS102" s="136"/>
    </row>
    <row r="103" spans="2:45" s="1" customFormat="1" ht="14.25" x14ac:dyDescent="0.2">
      <c r="B103" s="85"/>
      <c r="C103" s="85"/>
      <c r="D103" s="85"/>
      <c r="E103" s="85"/>
      <c r="F103" s="85"/>
      <c r="G103" s="85"/>
      <c r="H103" s="100"/>
      <c r="I103" s="100"/>
      <c r="J103" s="95"/>
      <c r="K103" s="100"/>
      <c r="L103" s="95"/>
      <c r="V103" s="135"/>
      <c r="W103" s="135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36"/>
      <c r="AK103" s="136"/>
      <c r="AL103" s="136"/>
      <c r="AM103" s="136"/>
      <c r="AN103" s="136"/>
      <c r="AO103" s="136"/>
      <c r="AP103" s="136"/>
      <c r="AQ103" s="136"/>
      <c r="AR103" s="136"/>
      <c r="AS103" s="136"/>
    </row>
    <row r="104" spans="2:45" s="1" customFormat="1" ht="14.25" x14ac:dyDescent="0.2">
      <c r="B104" s="85" t="s">
        <v>178</v>
      </c>
      <c r="C104" s="88">
        <f>C90/$C$90*100</f>
        <v>100</v>
      </c>
      <c r="D104" s="88">
        <f>D90/$C$90*100</f>
        <v>65.909090909090907</v>
      </c>
      <c r="E104" s="88">
        <f>E90/$C$90*100</f>
        <v>-93.181818181818173</v>
      </c>
      <c r="F104" s="88">
        <f>F90/$C$90*100</f>
        <v>-186.36363636363635</v>
      </c>
      <c r="G104" s="88">
        <f>G90/$C$90*100</f>
        <v>77.272727272727266</v>
      </c>
      <c r="H104" s="100"/>
      <c r="I104" s="100"/>
      <c r="J104" s="95"/>
      <c r="K104" s="100"/>
      <c r="L104" s="95"/>
      <c r="V104" s="135"/>
      <c r="W104" s="135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  <c r="AJ104" s="136"/>
      <c r="AK104" s="136"/>
      <c r="AL104" s="136"/>
      <c r="AM104" s="136"/>
      <c r="AN104" s="136"/>
      <c r="AO104" s="136"/>
      <c r="AP104" s="136"/>
      <c r="AQ104" s="136"/>
      <c r="AR104" s="136"/>
      <c r="AS104" s="136"/>
    </row>
    <row r="105" spans="2:45" s="1" customFormat="1" ht="14.25" x14ac:dyDescent="0.2">
      <c r="B105" s="178" t="s">
        <v>179</v>
      </c>
      <c r="C105" s="88">
        <f>C91/$C$91*100</f>
        <v>100</v>
      </c>
      <c r="D105" s="88">
        <f>D91/$C$91*100</f>
        <v>-300</v>
      </c>
      <c r="E105" s="88">
        <f>E91/$C$91*100</f>
        <v>-1100</v>
      </c>
      <c r="F105" s="88">
        <f>F91/$C$91*100</f>
        <v>-100</v>
      </c>
      <c r="G105" s="88">
        <f>G91/$C$91*100</f>
        <v>300</v>
      </c>
      <c r="H105" s="100"/>
      <c r="I105" s="100"/>
      <c r="J105" s="95"/>
      <c r="K105" s="100"/>
      <c r="L105" s="95"/>
      <c r="V105" s="135"/>
      <c r="W105" s="135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  <c r="AJ105" s="136"/>
      <c r="AK105" s="136"/>
      <c r="AL105" s="136"/>
      <c r="AM105" s="136"/>
      <c r="AN105" s="136"/>
      <c r="AO105" s="136"/>
      <c r="AP105" s="136"/>
      <c r="AQ105" s="136"/>
      <c r="AR105" s="136"/>
      <c r="AS105" s="136"/>
    </row>
    <row r="106" spans="2:45" s="1" customFormat="1" x14ac:dyDescent="0.2">
      <c r="B106" s="85"/>
      <c r="C106" s="85"/>
      <c r="D106" s="85"/>
      <c r="E106" s="85"/>
      <c r="F106" s="85"/>
      <c r="G106" s="85"/>
    </row>
    <row r="107" spans="2:45" s="1" customFormat="1" x14ac:dyDescent="0.2"/>
    <row r="108" spans="2:45" s="1" customFormat="1" x14ac:dyDescent="0.2"/>
    <row r="109" spans="2:45" s="1" customFormat="1" x14ac:dyDescent="0.2"/>
    <row r="110" spans="2:45" s="1" customFormat="1" x14ac:dyDescent="0.2"/>
    <row r="111" spans="2:45" s="1" customFormat="1" x14ac:dyDescent="0.2"/>
    <row r="112" spans="2:45" s="1" customFormat="1" x14ac:dyDescent="0.2"/>
  </sheetData>
  <sheetProtection sheet="1" objects="1" scenarios="1"/>
  <mergeCells count="6">
    <mergeCell ref="B24:T26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A410E-D2F2-43E0-86E4-34536A063E5D}">
  <sheetPr>
    <tabColor theme="0"/>
    <pageSetUpPr fitToPage="1"/>
  </sheetPr>
  <dimension ref="B2:AS83"/>
  <sheetViews>
    <sheetView zoomScaleNormal="100" zoomScalePageLayoutView="125" workbookViewId="0">
      <selection activeCell="V5" sqref="V5"/>
    </sheetView>
  </sheetViews>
  <sheetFormatPr defaultColWidth="8.75" defaultRowHeight="12.75" x14ac:dyDescent="0.2"/>
  <cols>
    <col min="1" max="1" width="4.125" style="31" customWidth="1"/>
    <col min="2" max="2" width="18.875" style="31" customWidth="1"/>
    <col min="3" max="7" width="8.625" style="31" bestFit="1" customWidth="1"/>
    <col min="8" max="8" width="8.125" style="31" customWidth="1"/>
    <col min="9" max="9" width="8.625" style="31" bestFit="1" customWidth="1"/>
    <col min="10" max="10" width="10" style="31" customWidth="1"/>
    <col min="11" max="11" width="8.125" style="31" customWidth="1"/>
    <col min="12" max="12" width="8.625" style="31" bestFit="1" customWidth="1"/>
    <col min="13" max="20" width="8.125" style="31" customWidth="1"/>
    <col min="21" max="16384" width="8.75" style="31"/>
  </cols>
  <sheetData>
    <row r="2" spans="2:44" ht="15" customHeight="1" x14ac:dyDescent="0.2">
      <c r="B2" s="183" t="s">
        <v>124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2:44" x14ac:dyDescent="0.2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2:44" x14ac:dyDescent="0.2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</row>
    <row r="5" spans="2:44" ht="13.5" customHeight="1" x14ac:dyDescent="0.2">
      <c r="C5" s="33"/>
      <c r="D5" s="33"/>
      <c r="E5" s="33"/>
      <c r="F5" s="33"/>
      <c r="G5" s="33"/>
      <c r="H5" s="33"/>
      <c r="I5" s="33"/>
      <c r="J5" s="33"/>
      <c r="K5" s="33"/>
      <c r="L5" s="33"/>
      <c r="O5" s="31" t="s">
        <v>23</v>
      </c>
      <c r="V5" s="117"/>
      <c r="W5" s="17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</row>
    <row r="6" spans="2:44" s="43" customFormat="1" ht="24.95" customHeight="1" x14ac:dyDescent="0.2">
      <c r="B6" s="35" t="s">
        <v>144</v>
      </c>
      <c r="C6" s="33"/>
      <c r="D6" s="33"/>
      <c r="E6" s="33"/>
      <c r="F6" s="33"/>
      <c r="G6" s="33"/>
      <c r="H6" s="33"/>
      <c r="I6" s="33"/>
      <c r="J6" s="33"/>
      <c r="K6" s="119"/>
      <c r="L6" s="119"/>
      <c r="M6" s="119"/>
      <c r="N6" s="119"/>
      <c r="O6" s="33"/>
      <c r="P6" s="33"/>
      <c r="Q6" s="33"/>
      <c r="V6" s="17"/>
      <c r="W6" s="17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2:44" ht="24.75" customHeight="1" x14ac:dyDescent="0.2">
      <c r="B7" s="148" t="s">
        <v>28</v>
      </c>
      <c r="C7" s="190" t="s">
        <v>92</v>
      </c>
      <c r="D7" s="190"/>
      <c r="E7" s="190"/>
      <c r="F7" s="205" t="s">
        <v>93</v>
      </c>
      <c r="G7" s="205"/>
      <c r="H7" s="205"/>
      <c r="I7" s="205" t="s">
        <v>94</v>
      </c>
      <c r="J7" s="205"/>
      <c r="K7" s="119"/>
      <c r="L7" s="119"/>
      <c r="M7" s="119"/>
      <c r="N7" s="119"/>
      <c r="O7" s="206"/>
      <c r="P7" s="206"/>
      <c r="Q7" s="206"/>
      <c r="AD7" s="118"/>
      <c r="AE7" s="118"/>
      <c r="AF7" s="118"/>
    </row>
    <row r="8" spans="2:44" ht="35.1" customHeight="1" x14ac:dyDescent="0.2">
      <c r="B8" s="120"/>
      <c r="C8" s="39" t="s">
        <v>96</v>
      </c>
      <c r="D8" s="40" t="s">
        <v>80</v>
      </c>
      <c r="E8" s="40" t="s">
        <v>81</v>
      </c>
      <c r="F8" s="39" t="s">
        <v>96</v>
      </c>
      <c r="G8" s="40" t="s">
        <v>80</v>
      </c>
      <c r="H8" s="40" t="s">
        <v>81</v>
      </c>
      <c r="I8" s="39" t="s">
        <v>96</v>
      </c>
      <c r="J8" s="40" t="s">
        <v>97</v>
      </c>
      <c r="K8" s="119"/>
      <c r="L8" s="119"/>
      <c r="M8" s="119"/>
      <c r="N8" s="119"/>
      <c r="O8" s="121"/>
      <c r="P8" s="119"/>
      <c r="Q8" s="119"/>
      <c r="AD8" s="118"/>
      <c r="AE8" s="118"/>
      <c r="AF8" s="118"/>
    </row>
    <row r="9" spans="2:44" ht="19.5" customHeight="1" x14ac:dyDescent="0.2">
      <c r="B9" s="1" t="s">
        <v>109</v>
      </c>
      <c r="C9" s="8">
        <f>G25</f>
        <v>7672</v>
      </c>
      <c r="D9" s="3">
        <f>G25-F25</f>
        <v>1721</v>
      </c>
      <c r="E9" s="13">
        <f>(G25-F25)/F25</f>
        <v>0.28919509326163673</v>
      </c>
      <c r="F9" s="8">
        <f>G43</f>
        <v>4536</v>
      </c>
      <c r="G9" s="3">
        <f>G43-F43</f>
        <v>-136</v>
      </c>
      <c r="H9" s="13">
        <f>(G43-F43)/F43</f>
        <v>-2.9109589041095889E-2</v>
      </c>
      <c r="I9" s="8">
        <f>G61</f>
        <v>3136</v>
      </c>
      <c r="J9" s="3">
        <f>G61-F61</f>
        <v>1857</v>
      </c>
      <c r="K9" s="119"/>
      <c r="L9" s="119"/>
      <c r="M9" s="119"/>
      <c r="N9" s="119"/>
      <c r="O9" s="3"/>
      <c r="P9" s="122"/>
      <c r="Q9" s="123"/>
      <c r="AD9" s="17"/>
      <c r="AE9" s="17"/>
      <c r="AF9" s="17"/>
    </row>
    <row r="10" spans="2:44" ht="13.5" customHeight="1" x14ac:dyDescent="0.2">
      <c r="B10" s="1" t="s">
        <v>110</v>
      </c>
      <c r="C10" s="8">
        <f>G26</f>
        <v>4584</v>
      </c>
      <c r="D10" s="3">
        <f>G26-F26</f>
        <v>531</v>
      </c>
      <c r="E10" s="13">
        <f>(G26-F26)/F26</f>
        <v>0.13101406365655072</v>
      </c>
      <c r="F10" s="8">
        <f>G44</f>
        <v>3689</v>
      </c>
      <c r="G10" s="3">
        <f>G44-F44</f>
        <v>-59</v>
      </c>
      <c r="H10" s="13">
        <f>(G44-F44)/F44</f>
        <v>-1.5741728922091781E-2</v>
      </c>
      <c r="I10" s="8">
        <f>G62</f>
        <v>895</v>
      </c>
      <c r="J10" s="3">
        <f>G62-F62</f>
        <v>590</v>
      </c>
      <c r="K10" s="119"/>
      <c r="L10" s="119"/>
      <c r="M10" s="119"/>
      <c r="N10" s="119"/>
      <c r="O10" s="3"/>
      <c r="P10" s="122"/>
      <c r="Q10" s="123"/>
      <c r="AD10" s="17"/>
      <c r="AE10" s="17"/>
      <c r="AF10" s="17"/>
    </row>
    <row r="11" spans="2:44" ht="15.75" customHeight="1" x14ac:dyDescent="0.2">
      <c r="B11" s="1" t="s">
        <v>111</v>
      </c>
      <c r="C11" s="8">
        <f>G27</f>
        <v>1454</v>
      </c>
      <c r="D11" s="3">
        <f>G27-F27</f>
        <v>297</v>
      </c>
      <c r="E11" s="13">
        <f>(G27-F27)/F27</f>
        <v>0.25669835782195333</v>
      </c>
      <c r="F11" s="8">
        <f>G45</f>
        <v>1349</v>
      </c>
      <c r="G11" s="3">
        <f>G45-F45</f>
        <v>235</v>
      </c>
      <c r="H11" s="13">
        <f>(G45-F45)/F45</f>
        <v>0.21095152603231598</v>
      </c>
      <c r="I11" s="8">
        <f>G63</f>
        <v>105</v>
      </c>
      <c r="J11" s="3">
        <f>G63-F63</f>
        <v>62</v>
      </c>
      <c r="K11" s="119"/>
      <c r="L11" s="119"/>
      <c r="M11" s="119"/>
      <c r="N11" s="119"/>
      <c r="O11" s="3"/>
      <c r="P11" s="122"/>
      <c r="Q11" s="123"/>
      <c r="AD11" s="17"/>
      <c r="AE11" s="17"/>
      <c r="AF11" s="17"/>
    </row>
    <row r="12" spans="2:44" ht="15.75" customHeight="1" x14ac:dyDescent="0.2">
      <c r="B12" s="1" t="s">
        <v>112</v>
      </c>
      <c r="C12" s="8">
        <f t="shared" ref="C12:C13" si="0">G28</f>
        <v>22</v>
      </c>
      <c r="D12" s="3">
        <f t="shared" ref="D12:D13" si="1">G28-F28</f>
        <v>4</v>
      </c>
      <c r="E12" s="13">
        <f t="shared" ref="E12:E13" si="2">(G28-F28)/F28</f>
        <v>0.22222222222222221</v>
      </c>
      <c r="F12" s="8">
        <f t="shared" ref="F12:F13" si="3">G46</f>
        <v>30</v>
      </c>
      <c r="G12" s="3">
        <f t="shared" ref="G12:G13" si="4">G46-F46</f>
        <v>2</v>
      </c>
      <c r="H12" s="13">
        <f t="shared" ref="H12" si="5">(G46-F46)/F46</f>
        <v>7.1428571428571425E-2</v>
      </c>
      <c r="I12" s="8">
        <f t="shared" ref="I12:I13" si="6">G64</f>
        <v>-8</v>
      </c>
      <c r="J12" s="3">
        <f t="shared" ref="J12:J13" si="7">G64-F64</f>
        <v>2</v>
      </c>
      <c r="K12" s="119"/>
      <c r="L12" s="119"/>
      <c r="M12" s="119"/>
      <c r="N12" s="119"/>
      <c r="O12" s="3"/>
      <c r="P12" s="122"/>
      <c r="Q12" s="123"/>
      <c r="AD12" s="17"/>
      <c r="AE12" s="17"/>
      <c r="AF12" s="17"/>
    </row>
    <row r="13" spans="2:44" ht="15.75" customHeight="1" x14ac:dyDescent="0.2">
      <c r="B13" s="118" t="s">
        <v>113</v>
      </c>
      <c r="C13" s="8">
        <f t="shared" si="0"/>
        <v>10</v>
      </c>
      <c r="D13" s="3">
        <f t="shared" si="1"/>
        <v>8</v>
      </c>
      <c r="E13" s="13">
        <f t="shared" si="2"/>
        <v>4</v>
      </c>
      <c r="F13" s="8">
        <f t="shared" si="3"/>
        <v>2</v>
      </c>
      <c r="G13" s="3">
        <f t="shared" si="4"/>
        <v>2</v>
      </c>
      <c r="H13" s="123" t="s">
        <v>75</v>
      </c>
      <c r="I13" s="8">
        <f t="shared" si="6"/>
        <v>8</v>
      </c>
      <c r="J13" s="3">
        <f t="shared" si="7"/>
        <v>6</v>
      </c>
      <c r="K13" s="119"/>
      <c r="L13" s="119"/>
      <c r="M13" s="119"/>
      <c r="N13" s="119"/>
      <c r="O13" s="3"/>
      <c r="P13" s="122"/>
      <c r="Q13" s="123"/>
      <c r="AD13" s="17"/>
      <c r="AE13" s="17"/>
      <c r="AF13" s="17"/>
    </row>
    <row r="14" spans="2:44" ht="21" customHeight="1" x14ac:dyDescent="0.2">
      <c r="B14" s="127" t="s">
        <v>98</v>
      </c>
      <c r="C14" s="9">
        <f t="shared" ref="C14" si="8">G30</f>
        <v>13742</v>
      </c>
      <c r="D14" s="3">
        <f t="shared" ref="D14" si="9">G30-F30</f>
        <v>2561</v>
      </c>
      <c r="E14" s="13">
        <f t="shared" ref="E14" si="10">(G30-F30)/F30</f>
        <v>0.22904928002861999</v>
      </c>
      <c r="F14" s="8">
        <f t="shared" ref="F14" si="11">G48</f>
        <v>9606</v>
      </c>
      <c r="G14" s="3">
        <f t="shared" ref="G14" si="12">G48-F48</f>
        <v>44</v>
      </c>
      <c r="H14" s="13">
        <f t="shared" ref="H14" si="13">(G48-F48)/F48</f>
        <v>4.6015477933486716E-3</v>
      </c>
      <c r="I14" s="8">
        <f t="shared" ref="I14" si="14">G66</f>
        <v>4136</v>
      </c>
      <c r="J14" s="3">
        <f t="shared" ref="J14" si="15">G66-F66</f>
        <v>2517</v>
      </c>
      <c r="K14" s="119"/>
      <c r="L14" s="119"/>
      <c r="M14" s="119"/>
      <c r="N14" s="119"/>
      <c r="O14" s="3"/>
      <c r="P14" s="122"/>
      <c r="Q14" s="123"/>
      <c r="AD14" s="17"/>
      <c r="AE14" s="17"/>
      <c r="AF14" s="17"/>
    </row>
    <row r="15" spans="2:44" ht="24.95" customHeight="1" x14ac:dyDescent="0.2">
      <c r="B15" s="130" t="s">
        <v>198</v>
      </c>
      <c r="C15" s="42"/>
      <c r="D15" s="42"/>
      <c r="E15" s="42"/>
      <c r="F15" s="42"/>
      <c r="G15" s="42"/>
      <c r="H15" s="42"/>
      <c r="I15" s="42"/>
      <c r="J15" s="42"/>
      <c r="K15" s="119"/>
      <c r="L15" s="119"/>
      <c r="M15" s="119"/>
      <c r="N15" s="119"/>
      <c r="AD15" s="118"/>
      <c r="AE15" s="117"/>
      <c r="AF15" s="118"/>
    </row>
    <row r="16" spans="2:44" ht="24.95" customHeight="1" x14ac:dyDescent="0.2">
      <c r="B16" s="131"/>
      <c r="K16" s="119"/>
      <c r="L16" s="119"/>
      <c r="M16" s="119"/>
      <c r="N16" s="119"/>
      <c r="AC16" s="17"/>
      <c r="AD16" s="118"/>
      <c r="AE16" s="117"/>
      <c r="AF16" s="118"/>
    </row>
    <row r="17" spans="2:32" ht="24.95" customHeight="1" x14ac:dyDescent="0.2">
      <c r="B17" s="131"/>
      <c r="K17" s="119"/>
      <c r="L17" s="119"/>
      <c r="M17" s="119"/>
      <c r="N17" s="119"/>
      <c r="AC17" s="17"/>
      <c r="AD17" s="118"/>
      <c r="AE17" s="117"/>
      <c r="AF17" s="118"/>
    </row>
    <row r="18" spans="2:32" ht="24.95" customHeight="1" x14ac:dyDescent="0.2">
      <c r="B18" s="131"/>
      <c r="K18" s="119"/>
      <c r="L18" s="119"/>
      <c r="M18" s="119"/>
      <c r="N18" s="119"/>
      <c r="W18" s="118"/>
      <c r="AC18" s="17"/>
      <c r="AD18" s="118"/>
      <c r="AE18" s="117"/>
      <c r="AF18" s="118"/>
    </row>
    <row r="19" spans="2:32" ht="14.25" x14ac:dyDescent="0.2">
      <c r="B19" s="183" t="s">
        <v>125</v>
      </c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V19" s="1"/>
      <c r="X19" s="1"/>
      <c r="Z19" s="1"/>
      <c r="AB19" s="1"/>
      <c r="AF19" s="126"/>
    </row>
    <row r="20" spans="2:32" ht="14.25" x14ac:dyDescent="0.2"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V20" s="1"/>
      <c r="W20" s="1"/>
      <c r="X20" s="1"/>
      <c r="Y20" s="1"/>
      <c r="Z20" s="1"/>
      <c r="AA20" s="1"/>
      <c r="AB20" s="1"/>
      <c r="AC20" s="1"/>
      <c r="AD20" s="118"/>
      <c r="AE20" s="118"/>
      <c r="AF20" s="118"/>
    </row>
    <row r="21" spans="2:32" ht="14.25" x14ac:dyDescent="0.2"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V21" s="1"/>
      <c r="W21" s="1"/>
      <c r="X21" s="1"/>
      <c r="Y21" s="1"/>
      <c r="Z21" s="1"/>
      <c r="AA21" s="1"/>
      <c r="AB21" s="1"/>
      <c r="AC21" s="1"/>
      <c r="AD21" s="118"/>
      <c r="AE21" s="118"/>
      <c r="AF21" s="118"/>
    </row>
    <row r="22" spans="2:32" ht="14.25" x14ac:dyDescent="0.2">
      <c r="V22" s="1"/>
      <c r="W22" s="1"/>
      <c r="X22" s="1"/>
      <c r="Y22" s="1"/>
      <c r="Z22" s="1"/>
      <c r="AA22" s="1"/>
      <c r="AB22" s="1"/>
      <c r="AC22" s="1"/>
      <c r="AD22" s="118"/>
      <c r="AE22" s="118"/>
      <c r="AF22" s="118"/>
    </row>
    <row r="23" spans="2:32" ht="24.95" customHeight="1" x14ac:dyDescent="0.2">
      <c r="B23" s="35" t="s">
        <v>145</v>
      </c>
      <c r="V23" s="1"/>
      <c r="W23" s="1"/>
      <c r="X23" s="1"/>
      <c r="Y23" s="1"/>
      <c r="Z23" s="1"/>
      <c r="AA23" s="1"/>
      <c r="AB23" s="1"/>
      <c r="AC23" s="1"/>
      <c r="AD23" s="118"/>
      <c r="AE23" s="118"/>
      <c r="AF23" s="118"/>
    </row>
    <row r="24" spans="2:32" ht="25.5" x14ac:dyDescent="0.2">
      <c r="B24" s="38" t="s">
        <v>99</v>
      </c>
      <c r="C24" s="44">
        <v>2017</v>
      </c>
      <c r="D24" s="44">
        <v>2018</v>
      </c>
      <c r="E24" s="44">
        <v>2019</v>
      </c>
      <c r="F24" s="45">
        <v>2020</v>
      </c>
      <c r="G24" s="45">
        <v>2021</v>
      </c>
      <c r="H24" s="40" t="s">
        <v>82</v>
      </c>
      <c r="I24" s="40" t="s">
        <v>83</v>
      </c>
      <c r="K24" s="119"/>
      <c r="L24" s="132"/>
      <c r="V24" s="1"/>
      <c r="W24" s="1"/>
      <c r="X24" s="1"/>
      <c r="Y24" s="1"/>
      <c r="Z24" s="1"/>
      <c r="AA24" s="1"/>
      <c r="AB24" s="1"/>
      <c r="AC24" s="1"/>
      <c r="AD24" s="118"/>
      <c r="AE24" s="118"/>
      <c r="AF24" s="118"/>
    </row>
    <row r="25" spans="2:32" ht="14.25" x14ac:dyDescent="0.2">
      <c r="B25" s="1" t="s">
        <v>109</v>
      </c>
      <c r="C25" s="3">
        <f>'[1]3. Classe età'!C9</f>
        <v>11990</v>
      </c>
      <c r="D25" s="3">
        <f>'[1]3. Classe età'!D9</f>
        <v>12555</v>
      </c>
      <c r="E25" s="3">
        <f>'[1]3. Classe età'!E9</f>
        <v>13270</v>
      </c>
      <c r="F25" s="3">
        <f>'[1]3. Classe età'!F9</f>
        <v>5951</v>
      </c>
      <c r="G25" s="3">
        <f>'[1]3. Classe età'!G9</f>
        <v>7672</v>
      </c>
      <c r="H25" s="3">
        <f>G25-C25</f>
        <v>-4318</v>
      </c>
      <c r="I25" s="13">
        <f>(G25-C25)/C25</f>
        <v>-0.36013344453711427</v>
      </c>
      <c r="V25" s="1"/>
      <c r="W25" s="1"/>
      <c r="X25" s="1"/>
      <c r="Y25" s="1"/>
      <c r="Z25" s="1"/>
      <c r="AA25" s="1"/>
      <c r="AB25" s="1"/>
      <c r="AC25" s="1"/>
      <c r="AD25" s="118"/>
      <c r="AE25" s="118"/>
      <c r="AF25" s="118"/>
    </row>
    <row r="26" spans="2:32" x14ac:dyDescent="0.2">
      <c r="B26" s="1" t="s">
        <v>110</v>
      </c>
      <c r="C26" s="3">
        <f>'[1]3. Classe età'!C10</f>
        <v>9407</v>
      </c>
      <c r="D26" s="3">
        <f>'[1]3. Classe età'!D10</f>
        <v>9554</v>
      </c>
      <c r="E26" s="3">
        <f>'[1]3. Classe età'!E10</f>
        <v>9548</v>
      </c>
      <c r="F26" s="3">
        <f>'[1]3. Classe età'!F10</f>
        <v>4053</v>
      </c>
      <c r="G26" s="3">
        <f>'[1]3. Classe età'!G10</f>
        <v>4584</v>
      </c>
      <c r="H26" s="3">
        <f>G26-C26</f>
        <v>-4823</v>
      </c>
      <c r="I26" s="13">
        <f>(G26-C26)/C26</f>
        <v>-0.51270330604868719</v>
      </c>
      <c r="V26" s="1"/>
      <c r="W26" s="1"/>
      <c r="X26" s="1"/>
      <c r="Y26" s="1"/>
      <c r="Z26" s="1"/>
      <c r="AA26" s="1"/>
      <c r="AB26" s="1"/>
      <c r="AC26" s="1"/>
    </row>
    <row r="27" spans="2:32" x14ac:dyDescent="0.2">
      <c r="B27" s="1" t="s">
        <v>111</v>
      </c>
      <c r="C27" s="3">
        <f>'[1]3. Classe età'!C11</f>
        <v>2047</v>
      </c>
      <c r="D27" s="3">
        <f>'[1]3. Classe età'!D11</f>
        <v>2209</v>
      </c>
      <c r="E27" s="3">
        <f>'[1]3. Classe età'!E11</f>
        <v>2169</v>
      </c>
      <c r="F27" s="3">
        <f>'[1]3. Classe età'!F11</f>
        <v>1157</v>
      </c>
      <c r="G27" s="3">
        <f>'[1]3. Classe età'!G11</f>
        <v>1454</v>
      </c>
      <c r="H27" s="3">
        <f>G27-C27</f>
        <v>-593</v>
      </c>
      <c r="I27" s="13">
        <f>(G27-C27)/C27</f>
        <v>-0.2896922325354177</v>
      </c>
      <c r="V27" s="1"/>
      <c r="W27" s="1"/>
      <c r="X27" s="1"/>
      <c r="Y27" s="1"/>
      <c r="Z27" s="1"/>
      <c r="AA27" s="1"/>
      <c r="AB27" s="1"/>
      <c r="AC27" s="1"/>
    </row>
    <row r="28" spans="2:32" x14ac:dyDescent="0.2">
      <c r="B28" s="1" t="s">
        <v>112</v>
      </c>
      <c r="C28" s="3">
        <f>'[1]3. Classe età'!C12</f>
        <v>31</v>
      </c>
      <c r="D28" s="3">
        <f>'[1]3. Classe età'!D12</f>
        <v>28</v>
      </c>
      <c r="E28" s="3">
        <f>'[1]3. Classe età'!E12</f>
        <v>35</v>
      </c>
      <c r="F28" s="3">
        <f>'[1]3. Classe età'!F12</f>
        <v>18</v>
      </c>
      <c r="G28" s="3">
        <f>'[1]3. Classe età'!G12</f>
        <v>22</v>
      </c>
      <c r="H28" s="3">
        <f t="shared" ref="H28:H29" si="16">G28-C28</f>
        <v>-9</v>
      </c>
      <c r="I28" s="13">
        <f t="shared" ref="I28" si="17">(G28-C28)/C28</f>
        <v>-0.29032258064516131</v>
      </c>
      <c r="V28" s="1"/>
      <c r="W28" s="1"/>
      <c r="X28" s="1"/>
      <c r="Y28" s="1"/>
      <c r="Z28" s="1"/>
      <c r="AA28" s="1"/>
      <c r="AB28" s="1"/>
      <c r="AC28" s="1"/>
    </row>
    <row r="29" spans="2:32" ht="14.25" x14ac:dyDescent="0.2">
      <c r="B29" s="118" t="s">
        <v>113</v>
      </c>
      <c r="C29" s="3">
        <f>'[1]3. Classe età'!C13</f>
        <v>0</v>
      </c>
      <c r="D29" s="3">
        <f>'[1]3. Classe età'!D13</f>
        <v>1</v>
      </c>
      <c r="E29" s="3">
        <f>'[1]3. Classe età'!E13</f>
        <v>0</v>
      </c>
      <c r="F29" s="3">
        <f>'[1]3. Classe età'!F13</f>
        <v>2</v>
      </c>
      <c r="G29" s="3">
        <f>'[1]3. Classe età'!G13</f>
        <v>10</v>
      </c>
      <c r="H29" s="3">
        <f t="shared" si="16"/>
        <v>10</v>
      </c>
      <c r="I29" s="168" t="s">
        <v>75</v>
      </c>
      <c r="V29" s="1"/>
      <c r="W29" s="1"/>
      <c r="X29" s="1"/>
      <c r="Y29" s="1"/>
      <c r="Z29" s="1"/>
      <c r="AA29" s="1"/>
      <c r="AB29" s="1"/>
      <c r="AC29" s="1"/>
    </row>
    <row r="30" spans="2:32" x14ac:dyDescent="0.2">
      <c r="B30" s="48" t="s">
        <v>29</v>
      </c>
      <c r="C30" s="9">
        <f>SUM(C25:C29)</f>
        <v>23475</v>
      </c>
      <c r="D30" s="9">
        <f t="shared" ref="D30:G30" si="18">SUM(D25:D29)</f>
        <v>24347</v>
      </c>
      <c r="E30" s="9">
        <f t="shared" si="18"/>
        <v>25022</v>
      </c>
      <c r="F30" s="9">
        <f t="shared" si="18"/>
        <v>11181</v>
      </c>
      <c r="G30" s="9">
        <f t="shared" si="18"/>
        <v>13742</v>
      </c>
      <c r="H30" s="9">
        <f>G30-C30</f>
        <v>-9733</v>
      </c>
      <c r="I30" s="49">
        <f>(G30-C30)/C30</f>
        <v>-0.41461128860489882</v>
      </c>
      <c r="V30" s="1"/>
      <c r="W30" s="1"/>
      <c r="X30" s="1"/>
      <c r="Y30" s="1"/>
      <c r="Z30" s="1"/>
      <c r="AA30" s="1"/>
      <c r="AB30" s="1"/>
      <c r="AC30" s="1"/>
    </row>
    <row r="31" spans="2:32" s="1" customFormat="1" ht="24.95" customHeight="1" x14ac:dyDescent="0.2">
      <c r="B31" s="130" t="s">
        <v>199</v>
      </c>
      <c r="C31" s="133"/>
      <c r="D31" s="133"/>
      <c r="E31" s="133"/>
      <c r="F31" s="133"/>
      <c r="G31" s="133"/>
      <c r="H31" s="133"/>
      <c r="I31" s="133"/>
      <c r="J31" s="99"/>
      <c r="K31" s="100"/>
      <c r="L31" s="95"/>
    </row>
    <row r="32" spans="2:32" s="1" customFormat="1" x14ac:dyDescent="0.2">
      <c r="B32" s="85"/>
      <c r="C32" s="171"/>
      <c r="D32" s="171"/>
      <c r="E32" s="171"/>
      <c r="F32" s="171"/>
      <c r="G32" s="171"/>
      <c r="H32" s="171"/>
      <c r="I32" s="100"/>
      <c r="J32" s="95"/>
      <c r="K32" s="100"/>
      <c r="L32" s="95"/>
    </row>
    <row r="33" spans="2:45" s="1" customFormat="1" x14ac:dyDescent="0.2">
      <c r="B33" s="85"/>
      <c r="C33" s="85">
        <v>2017</v>
      </c>
      <c r="D33" s="85">
        <v>2018</v>
      </c>
      <c r="E33" s="85">
        <v>2019</v>
      </c>
      <c r="F33" s="85">
        <v>2020</v>
      </c>
      <c r="G33" s="169">
        <v>2021</v>
      </c>
      <c r="H33" s="169"/>
      <c r="I33" s="100"/>
      <c r="J33" s="95"/>
      <c r="K33" s="100"/>
      <c r="L33" s="95"/>
    </row>
    <row r="34" spans="2:45" s="1" customFormat="1" x14ac:dyDescent="0.2">
      <c r="B34" s="85" t="s">
        <v>109</v>
      </c>
      <c r="C34" s="88">
        <f t="shared" ref="C34:G34" si="19">C25/$C$25*100</f>
        <v>100</v>
      </c>
      <c r="D34" s="88">
        <f t="shared" si="19"/>
        <v>104.71226021684737</v>
      </c>
      <c r="E34" s="88">
        <f t="shared" si="19"/>
        <v>110.67556296914096</v>
      </c>
      <c r="F34" s="88">
        <f t="shared" si="19"/>
        <v>49.633027522935777</v>
      </c>
      <c r="G34" s="88">
        <f t="shared" si="19"/>
        <v>63.986655546288574</v>
      </c>
      <c r="H34" s="88"/>
      <c r="I34" s="100"/>
      <c r="J34" s="95"/>
      <c r="K34" s="100"/>
      <c r="L34" s="95"/>
    </row>
    <row r="35" spans="2:45" s="1" customFormat="1" x14ac:dyDescent="0.2">
      <c r="B35" s="85" t="s">
        <v>110</v>
      </c>
      <c r="C35" s="88">
        <f t="shared" ref="C35:G35" si="20">C26/$C$26*100</f>
        <v>100</v>
      </c>
      <c r="D35" s="88">
        <f t="shared" si="20"/>
        <v>101.56266609971298</v>
      </c>
      <c r="E35" s="88">
        <f t="shared" si="20"/>
        <v>101.49888380992877</v>
      </c>
      <c r="F35" s="88">
        <f t="shared" si="20"/>
        <v>43.0849367492293</v>
      </c>
      <c r="G35" s="88">
        <f t="shared" si="20"/>
        <v>48.729669395131289</v>
      </c>
      <c r="H35" s="88"/>
      <c r="I35" s="100"/>
      <c r="J35" s="95"/>
      <c r="K35" s="100"/>
      <c r="L35" s="95"/>
    </row>
    <row r="36" spans="2:45" s="1" customFormat="1" x14ac:dyDescent="0.2">
      <c r="B36" s="85" t="s">
        <v>111</v>
      </c>
      <c r="C36" s="88">
        <f t="shared" ref="C36:G36" si="21">C27/$C$27*100</f>
        <v>100</v>
      </c>
      <c r="D36" s="88">
        <f t="shared" si="21"/>
        <v>107.91402051783096</v>
      </c>
      <c r="E36" s="88">
        <f t="shared" si="21"/>
        <v>105.95994137762578</v>
      </c>
      <c r="F36" s="88">
        <f t="shared" si="21"/>
        <v>56.521739130434781</v>
      </c>
      <c r="G36" s="88">
        <f t="shared" si="21"/>
        <v>71.03077674645823</v>
      </c>
      <c r="H36" s="88"/>
      <c r="I36" s="100"/>
      <c r="J36" s="95"/>
      <c r="K36" s="100"/>
      <c r="L36" s="95"/>
    </row>
    <row r="37" spans="2:45" s="1" customFormat="1" x14ac:dyDescent="0.2">
      <c r="B37" s="85" t="s">
        <v>112</v>
      </c>
      <c r="C37" s="88">
        <f>C28/$C$28*100</f>
        <v>100</v>
      </c>
      <c r="D37" s="88">
        <f t="shared" ref="D37:G37" si="22">D28/$C$28*100</f>
        <v>90.322580645161281</v>
      </c>
      <c r="E37" s="88">
        <f t="shared" si="22"/>
        <v>112.90322580645163</v>
      </c>
      <c r="F37" s="88">
        <f t="shared" si="22"/>
        <v>58.064516129032263</v>
      </c>
      <c r="G37" s="88">
        <f t="shared" si="22"/>
        <v>70.967741935483872</v>
      </c>
      <c r="H37" s="88"/>
      <c r="I37" s="100"/>
      <c r="J37" s="95"/>
      <c r="K37" s="100"/>
      <c r="L37" s="95"/>
    </row>
    <row r="38" spans="2:45" s="1" customFormat="1" x14ac:dyDescent="0.2">
      <c r="B38" s="85"/>
      <c r="C38" s="88"/>
      <c r="D38" s="88"/>
      <c r="E38" s="88"/>
      <c r="F38" s="88"/>
      <c r="G38" s="88"/>
      <c r="H38" s="88"/>
      <c r="I38" s="100"/>
      <c r="J38" s="95"/>
      <c r="K38" s="100"/>
      <c r="L38" s="95"/>
    </row>
    <row r="39" spans="2:45" s="1" customFormat="1" x14ac:dyDescent="0.2">
      <c r="B39" s="11"/>
      <c r="C39" s="95"/>
      <c r="D39" s="95"/>
      <c r="E39" s="95"/>
      <c r="F39" s="95"/>
      <c r="G39" s="95"/>
      <c r="H39" s="95"/>
      <c r="I39" s="100"/>
      <c r="J39" s="95"/>
      <c r="K39" s="100"/>
      <c r="L39" s="95"/>
    </row>
    <row r="40" spans="2:45" s="1" customFormat="1" x14ac:dyDescent="0.2"/>
    <row r="41" spans="2:45" s="1" customFormat="1" ht="24.95" customHeight="1" x14ac:dyDescent="0.2">
      <c r="B41" s="96" t="s">
        <v>146</v>
      </c>
      <c r="V41" s="135"/>
      <c r="W41" s="135"/>
      <c r="X41" s="135"/>
      <c r="Y41" s="135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</row>
    <row r="42" spans="2:45" s="1" customFormat="1" ht="25.5" x14ac:dyDescent="0.2">
      <c r="B42" s="2" t="s">
        <v>100</v>
      </c>
      <c r="C42" s="137">
        <v>2017</v>
      </c>
      <c r="D42" s="137">
        <v>2018</v>
      </c>
      <c r="E42" s="137">
        <v>2019</v>
      </c>
      <c r="F42" s="138">
        <v>2020</v>
      </c>
      <c r="G42" s="45">
        <v>2021</v>
      </c>
      <c r="H42" s="139" t="s">
        <v>82</v>
      </c>
      <c r="I42" s="139" t="s">
        <v>83</v>
      </c>
      <c r="K42" s="140"/>
      <c r="L42" s="141"/>
      <c r="V42" s="135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</row>
    <row r="43" spans="2:45" s="1" customFormat="1" x14ac:dyDescent="0.2">
      <c r="B43" s="1" t="s">
        <v>109</v>
      </c>
      <c r="C43" s="100">
        <f>'[1]3. Classe età'!C17</f>
        <v>8618</v>
      </c>
      <c r="D43" s="100">
        <f>'[1]3. Classe età'!D17</f>
        <v>9371</v>
      </c>
      <c r="E43" s="100">
        <f>'[1]3. Classe età'!E17</f>
        <v>10025</v>
      </c>
      <c r="F43" s="100">
        <f>'[1]3. Classe età'!F17</f>
        <v>4672</v>
      </c>
      <c r="G43" s="100">
        <f>'[1]3. Classe età'!G17</f>
        <v>4536</v>
      </c>
      <c r="H43" s="100">
        <f>G43-C43</f>
        <v>-4082</v>
      </c>
      <c r="I43" s="95">
        <f>(G43-C43)/C43</f>
        <v>-0.4736597818519378</v>
      </c>
      <c r="J43" s="100"/>
      <c r="K43" s="94"/>
    </row>
    <row r="44" spans="2:45" s="1" customFormat="1" x14ac:dyDescent="0.2">
      <c r="B44" s="1" t="s">
        <v>110</v>
      </c>
      <c r="C44" s="100">
        <f>'[1]3. Classe età'!C18</f>
        <v>8128</v>
      </c>
      <c r="D44" s="100">
        <f>'[1]3. Classe età'!D18</f>
        <v>8596</v>
      </c>
      <c r="E44" s="100">
        <f>'[1]3. Classe età'!E18</f>
        <v>8410</v>
      </c>
      <c r="F44" s="100">
        <f>'[1]3. Classe età'!F18</f>
        <v>3748</v>
      </c>
      <c r="G44" s="100">
        <f>'[1]3. Classe età'!G18</f>
        <v>3689</v>
      </c>
      <c r="H44" s="100">
        <f>G44-C44</f>
        <v>-4439</v>
      </c>
      <c r="I44" s="95">
        <f>(G44-C44)/C44</f>
        <v>-0.54613681102362199</v>
      </c>
      <c r="J44" s="100"/>
      <c r="K44" s="94"/>
    </row>
    <row r="45" spans="2:45" s="1" customFormat="1" x14ac:dyDescent="0.2">
      <c r="B45" s="1" t="s">
        <v>111</v>
      </c>
      <c r="C45" s="100">
        <f>'[1]3. Classe età'!C19</f>
        <v>1715</v>
      </c>
      <c r="D45" s="100">
        <f>'[1]3. Classe età'!D19</f>
        <v>2059</v>
      </c>
      <c r="E45" s="100">
        <f>'[1]3. Classe età'!E19</f>
        <v>1903</v>
      </c>
      <c r="F45" s="100">
        <f>'[1]3. Classe età'!F19</f>
        <v>1114</v>
      </c>
      <c r="G45" s="100">
        <f>'[1]3. Classe età'!G19</f>
        <v>1349</v>
      </c>
      <c r="H45" s="100">
        <f>G45-C45</f>
        <v>-366</v>
      </c>
      <c r="I45" s="95">
        <f>(G45-C45)/C45</f>
        <v>-0.21341107871720116</v>
      </c>
      <c r="J45" s="100"/>
      <c r="K45" s="94"/>
    </row>
    <row r="46" spans="2:45" s="1" customFormat="1" x14ac:dyDescent="0.2">
      <c r="B46" s="1" t="s">
        <v>112</v>
      </c>
      <c r="C46" s="100">
        <f>'[1]3. Classe età'!C20</f>
        <v>28</v>
      </c>
      <c r="D46" s="100">
        <f>'[1]3. Classe età'!D20</f>
        <v>31</v>
      </c>
      <c r="E46" s="100">
        <f>'[1]3. Classe età'!E20</f>
        <v>41</v>
      </c>
      <c r="F46" s="100">
        <f>'[1]3. Classe età'!F20</f>
        <v>28</v>
      </c>
      <c r="G46" s="100">
        <f>'[1]3. Classe età'!G20</f>
        <v>30</v>
      </c>
      <c r="H46" s="100">
        <f t="shared" ref="H46:H47" si="23">G46-C46</f>
        <v>2</v>
      </c>
      <c r="I46" s="95">
        <f t="shared" ref="I46" si="24">(G46-C46)/C46</f>
        <v>7.1428571428571425E-2</v>
      </c>
      <c r="J46" s="100"/>
      <c r="K46" s="94"/>
    </row>
    <row r="47" spans="2:45" s="1" customFormat="1" ht="14.25" x14ac:dyDescent="0.2">
      <c r="B47" s="136" t="s">
        <v>113</v>
      </c>
      <c r="C47" s="100">
        <f>'[1]3. Classe età'!C21</f>
        <v>0</v>
      </c>
      <c r="D47" s="100">
        <f>'[1]3. Classe età'!D21</f>
        <v>0</v>
      </c>
      <c r="E47" s="100">
        <f>'[1]3. Classe età'!E21</f>
        <v>0</v>
      </c>
      <c r="F47" s="100">
        <f>'[1]3. Classe età'!F21</f>
        <v>0</v>
      </c>
      <c r="G47" s="100">
        <f>'[1]3. Classe età'!G21</f>
        <v>2</v>
      </c>
      <c r="H47" s="100">
        <f t="shared" si="23"/>
        <v>2</v>
      </c>
      <c r="I47" s="168" t="s">
        <v>75</v>
      </c>
      <c r="J47" s="100"/>
      <c r="K47" s="94"/>
    </row>
    <row r="48" spans="2:45" s="1" customFormat="1" ht="14.25" x14ac:dyDescent="0.2">
      <c r="B48" s="48" t="s">
        <v>29</v>
      </c>
      <c r="C48" s="97">
        <f>SUM(C43:C47)</f>
        <v>18489</v>
      </c>
      <c r="D48" s="97">
        <f t="shared" ref="D48:G48" si="25">SUM(D43:D47)</f>
        <v>20057</v>
      </c>
      <c r="E48" s="97">
        <f t="shared" si="25"/>
        <v>20379</v>
      </c>
      <c r="F48" s="97">
        <f t="shared" si="25"/>
        <v>9562</v>
      </c>
      <c r="G48" s="97">
        <f t="shared" si="25"/>
        <v>9606</v>
      </c>
      <c r="H48" s="97">
        <f>G48-C48</f>
        <v>-8883</v>
      </c>
      <c r="I48" s="98">
        <f>(G48-C48)/C48</f>
        <v>-0.48044783384715234</v>
      </c>
      <c r="J48" s="100"/>
      <c r="K48" s="94"/>
      <c r="V48" s="135"/>
      <c r="W48" s="135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</row>
    <row r="49" spans="2:45" s="1" customFormat="1" ht="24.95" customHeight="1" x14ac:dyDescent="0.2">
      <c r="B49" s="130" t="s">
        <v>199</v>
      </c>
      <c r="C49" s="133"/>
      <c r="D49" s="133"/>
      <c r="E49" s="133"/>
      <c r="F49" s="133"/>
      <c r="G49" s="133"/>
      <c r="H49" s="133"/>
      <c r="I49" s="133"/>
      <c r="J49" s="99"/>
      <c r="K49" s="100"/>
      <c r="L49" s="95"/>
      <c r="V49" s="135"/>
      <c r="W49" s="135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</row>
    <row r="50" spans="2:45" s="1" customFormat="1" ht="14.25" x14ac:dyDescent="0.2">
      <c r="B50" s="85"/>
      <c r="C50" s="88"/>
      <c r="D50" s="88"/>
      <c r="E50" s="88"/>
      <c r="F50" s="88"/>
      <c r="G50" s="88"/>
      <c r="H50" s="100"/>
      <c r="I50" s="100"/>
      <c r="J50" s="95"/>
      <c r="K50" s="100"/>
      <c r="L50" s="95"/>
      <c r="V50" s="135"/>
      <c r="W50" s="135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</row>
    <row r="51" spans="2:45" s="1" customFormat="1" ht="14.25" x14ac:dyDescent="0.2">
      <c r="B51" s="85"/>
      <c r="C51" s="85">
        <v>2017</v>
      </c>
      <c r="D51" s="85">
        <v>2018</v>
      </c>
      <c r="E51" s="85">
        <v>2019</v>
      </c>
      <c r="F51" s="85">
        <v>2020</v>
      </c>
      <c r="G51" s="169">
        <v>2021</v>
      </c>
      <c r="H51" s="134"/>
      <c r="I51" s="100"/>
      <c r="J51" s="95"/>
      <c r="K51" s="100"/>
      <c r="L51" s="95"/>
      <c r="V51" s="135"/>
      <c r="W51" s="135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</row>
    <row r="52" spans="2:45" s="1" customFormat="1" ht="14.25" x14ac:dyDescent="0.2">
      <c r="B52" s="85" t="s">
        <v>109</v>
      </c>
      <c r="C52" s="88">
        <f t="shared" ref="C52:G52" si="26">C43/$C$43*100</f>
        <v>100</v>
      </c>
      <c r="D52" s="88">
        <f t="shared" si="26"/>
        <v>108.73752610814573</v>
      </c>
      <c r="E52" s="88">
        <f t="shared" si="26"/>
        <v>116.32629380366674</v>
      </c>
      <c r="F52" s="88">
        <f t="shared" si="26"/>
        <v>54.212114179624038</v>
      </c>
      <c r="G52" s="88">
        <f t="shared" si="26"/>
        <v>52.634021814806218</v>
      </c>
      <c r="H52" s="100"/>
      <c r="I52" s="100"/>
      <c r="J52" s="95"/>
      <c r="K52" s="100"/>
      <c r="L52" s="95"/>
      <c r="V52" s="135"/>
      <c r="W52" s="135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</row>
    <row r="53" spans="2:45" s="1" customFormat="1" ht="14.25" x14ac:dyDescent="0.2">
      <c r="B53" s="85" t="s">
        <v>110</v>
      </c>
      <c r="C53" s="88">
        <f t="shared" ref="C53:G53" si="27">C44/$C$44*100</f>
        <v>100</v>
      </c>
      <c r="D53" s="88">
        <f t="shared" si="27"/>
        <v>105.75787401574803</v>
      </c>
      <c r="E53" s="88">
        <f t="shared" si="27"/>
        <v>103.46948818897638</v>
      </c>
      <c r="F53" s="88">
        <f t="shared" si="27"/>
        <v>46.112204724409452</v>
      </c>
      <c r="G53" s="88">
        <f t="shared" si="27"/>
        <v>45.386318897637793</v>
      </c>
      <c r="H53" s="100"/>
      <c r="I53" s="100"/>
      <c r="J53" s="95"/>
      <c r="K53" s="100"/>
      <c r="L53" s="95"/>
      <c r="V53" s="135"/>
      <c r="W53" s="135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</row>
    <row r="54" spans="2:45" s="1" customFormat="1" ht="14.25" x14ac:dyDescent="0.2">
      <c r="B54" s="85" t="s">
        <v>111</v>
      </c>
      <c r="C54" s="88">
        <f t="shared" ref="C54:G54" si="28">C45/$C$45*100</f>
        <v>100</v>
      </c>
      <c r="D54" s="88">
        <f t="shared" si="28"/>
        <v>120.05830903790087</v>
      </c>
      <c r="E54" s="88">
        <f t="shared" si="28"/>
        <v>110.96209912536443</v>
      </c>
      <c r="F54" s="88">
        <f t="shared" si="28"/>
        <v>64.956268221574348</v>
      </c>
      <c r="G54" s="88">
        <f t="shared" si="28"/>
        <v>78.658892128279874</v>
      </c>
      <c r="H54" s="100"/>
      <c r="I54" s="100"/>
      <c r="J54" s="95"/>
      <c r="K54" s="100"/>
      <c r="L54" s="95"/>
      <c r="V54" s="135"/>
      <c r="W54" s="135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</row>
    <row r="55" spans="2:45" s="1" customFormat="1" ht="14.25" x14ac:dyDescent="0.2">
      <c r="B55" s="85" t="s">
        <v>112</v>
      </c>
      <c r="C55" s="88">
        <f>C46/$C$46*100</f>
        <v>100</v>
      </c>
      <c r="D55" s="88">
        <f t="shared" ref="D55:G55" si="29">D46/$C$46*100</f>
        <v>110.71428571428572</v>
      </c>
      <c r="E55" s="88">
        <f t="shared" si="29"/>
        <v>146.42857142857142</v>
      </c>
      <c r="F55" s="88">
        <f t="shared" si="29"/>
        <v>100</v>
      </c>
      <c r="G55" s="88">
        <f t="shared" si="29"/>
        <v>107.14285714285714</v>
      </c>
      <c r="H55" s="100"/>
      <c r="I55" s="100"/>
      <c r="J55" s="95"/>
      <c r="K55" s="100"/>
      <c r="L55" s="95"/>
      <c r="V55" s="135"/>
      <c r="W55" s="135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</row>
    <row r="56" spans="2:45" s="1" customFormat="1" x14ac:dyDescent="0.2"/>
    <row r="57" spans="2:45" s="1" customFormat="1" x14ac:dyDescent="0.2"/>
    <row r="58" spans="2:45" s="1" customFormat="1" x14ac:dyDescent="0.2"/>
    <row r="59" spans="2:45" s="1" customFormat="1" ht="24.95" customHeight="1" x14ac:dyDescent="0.2">
      <c r="B59" s="96" t="s">
        <v>147</v>
      </c>
      <c r="V59" s="135"/>
      <c r="W59" s="135"/>
      <c r="X59" s="135"/>
      <c r="Y59" s="135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</row>
    <row r="60" spans="2:45" s="1" customFormat="1" ht="25.5" x14ac:dyDescent="0.2">
      <c r="B60" s="2" t="s">
        <v>101</v>
      </c>
      <c r="C60" s="137">
        <v>2017</v>
      </c>
      <c r="D60" s="137">
        <v>2018</v>
      </c>
      <c r="E60" s="137">
        <v>2019</v>
      </c>
      <c r="F60" s="138">
        <v>2020</v>
      </c>
      <c r="G60" s="45">
        <v>2021</v>
      </c>
      <c r="H60" s="139" t="s">
        <v>197</v>
      </c>
      <c r="K60" s="140"/>
      <c r="L60" s="141"/>
      <c r="V60" s="135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</row>
    <row r="61" spans="2:45" s="1" customFormat="1" x14ac:dyDescent="0.2">
      <c r="B61" s="1" t="s">
        <v>109</v>
      </c>
      <c r="C61" s="100">
        <f>C25-C43</f>
        <v>3372</v>
      </c>
      <c r="D61" s="100">
        <f t="shared" ref="D61:G63" si="30">D25-D43</f>
        <v>3184</v>
      </c>
      <c r="E61" s="100">
        <f t="shared" si="30"/>
        <v>3245</v>
      </c>
      <c r="F61" s="100">
        <f t="shared" si="30"/>
        <v>1279</v>
      </c>
      <c r="G61" s="100">
        <f t="shared" si="30"/>
        <v>3136</v>
      </c>
      <c r="H61" s="100">
        <f t="shared" ref="H61:H66" si="31">G61-C61</f>
        <v>-236</v>
      </c>
      <c r="J61" s="100"/>
      <c r="K61" s="94"/>
    </row>
    <row r="62" spans="2:45" s="1" customFormat="1" x14ac:dyDescent="0.2">
      <c r="B62" s="1" t="s">
        <v>110</v>
      </c>
      <c r="C62" s="100">
        <f>C26-C44</f>
        <v>1279</v>
      </c>
      <c r="D62" s="100">
        <f t="shared" si="30"/>
        <v>958</v>
      </c>
      <c r="E62" s="100">
        <f t="shared" si="30"/>
        <v>1138</v>
      </c>
      <c r="F62" s="100">
        <f t="shared" si="30"/>
        <v>305</v>
      </c>
      <c r="G62" s="100">
        <f t="shared" si="30"/>
        <v>895</v>
      </c>
      <c r="H62" s="100">
        <f t="shared" si="31"/>
        <v>-384</v>
      </c>
      <c r="J62" s="100"/>
      <c r="K62" s="94"/>
    </row>
    <row r="63" spans="2:45" s="1" customFormat="1" x14ac:dyDescent="0.2">
      <c r="B63" s="1" t="s">
        <v>111</v>
      </c>
      <c r="C63" s="100">
        <f>C27-C45</f>
        <v>332</v>
      </c>
      <c r="D63" s="100">
        <f t="shared" si="30"/>
        <v>150</v>
      </c>
      <c r="E63" s="100">
        <f t="shared" si="30"/>
        <v>266</v>
      </c>
      <c r="F63" s="100">
        <f t="shared" si="30"/>
        <v>43</v>
      </c>
      <c r="G63" s="100">
        <f t="shared" si="30"/>
        <v>105</v>
      </c>
      <c r="H63" s="100">
        <f t="shared" si="31"/>
        <v>-227</v>
      </c>
      <c r="J63" s="100"/>
      <c r="K63" s="94"/>
    </row>
    <row r="64" spans="2:45" s="1" customFormat="1" x14ac:dyDescent="0.2">
      <c r="B64" s="1" t="s">
        <v>112</v>
      </c>
      <c r="C64" s="100">
        <f t="shared" ref="C64:G66" si="32">C28-C46</f>
        <v>3</v>
      </c>
      <c r="D64" s="100">
        <f t="shared" si="32"/>
        <v>-3</v>
      </c>
      <c r="E64" s="100">
        <f t="shared" si="32"/>
        <v>-6</v>
      </c>
      <c r="F64" s="100">
        <f t="shared" si="32"/>
        <v>-10</v>
      </c>
      <c r="G64" s="100">
        <f t="shared" si="32"/>
        <v>-8</v>
      </c>
      <c r="H64" s="100">
        <f t="shared" si="31"/>
        <v>-11</v>
      </c>
      <c r="J64" s="100"/>
      <c r="K64" s="94"/>
    </row>
    <row r="65" spans="2:45" s="1" customFormat="1" ht="14.25" x14ac:dyDescent="0.2">
      <c r="B65" s="118" t="s">
        <v>113</v>
      </c>
      <c r="C65" s="100">
        <f t="shared" si="32"/>
        <v>0</v>
      </c>
      <c r="D65" s="100">
        <f t="shared" si="32"/>
        <v>1</v>
      </c>
      <c r="E65" s="100">
        <f t="shared" si="32"/>
        <v>0</v>
      </c>
      <c r="F65" s="100">
        <f t="shared" si="32"/>
        <v>2</v>
      </c>
      <c r="G65" s="100">
        <f t="shared" si="32"/>
        <v>8</v>
      </c>
      <c r="H65" s="100">
        <f t="shared" si="31"/>
        <v>8</v>
      </c>
      <c r="J65" s="100"/>
      <c r="K65" s="94"/>
    </row>
    <row r="66" spans="2:45" s="1" customFormat="1" ht="14.25" x14ac:dyDescent="0.2">
      <c r="B66" s="48" t="s">
        <v>29</v>
      </c>
      <c r="C66" s="97">
        <f t="shared" si="32"/>
        <v>4986</v>
      </c>
      <c r="D66" s="97">
        <f t="shared" si="32"/>
        <v>4290</v>
      </c>
      <c r="E66" s="97">
        <f t="shared" si="32"/>
        <v>4643</v>
      </c>
      <c r="F66" s="97">
        <f t="shared" si="32"/>
        <v>1619</v>
      </c>
      <c r="G66" s="97">
        <f t="shared" si="32"/>
        <v>4136</v>
      </c>
      <c r="H66" s="97">
        <f t="shared" si="31"/>
        <v>-850</v>
      </c>
      <c r="J66" s="100"/>
      <c r="K66" s="94"/>
      <c r="V66" s="135"/>
      <c r="W66" s="135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</row>
    <row r="67" spans="2:45" s="1" customFormat="1" ht="24.95" customHeight="1" x14ac:dyDescent="0.2">
      <c r="B67" s="130" t="s">
        <v>199</v>
      </c>
      <c r="C67" s="133"/>
      <c r="D67" s="133"/>
      <c r="E67" s="133"/>
      <c r="F67" s="133"/>
      <c r="G67" s="133"/>
      <c r="H67" s="133"/>
      <c r="I67" s="133"/>
      <c r="J67" s="99"/>
      <c r="K67" s="100"/>
      <c r="L67" s="95"/>
      <c r="V67" s="135"/>
      <c r="W67" s="135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</row>
    <row r="68" spans="2:45" s="1" customFormat="1" ht="14.25" x14ac:dyDescent="0.2">
      <c r="C68" s="100"/>
      <c r="D68" s="100"/>
      <c r="E68" s="100"/>
      <c r="F68" s="100"/>
      <c r="G68" s="100"/>
      <c r="H68" s="100"/>
      <c r="I68" s="100"/>
      <c r="J68" s="95"/>
      <c r="K68" s="100"/>
      <c r="L68" s="95"/>
      <c r="V68" s="135"/>
      <c r="W68" s="135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</row>
    <row r="69" spans="2:45" s="1" customFormat="1" ht="14.25" x14ac:dyDescent="0.2">
      <c r="B69" s="85"/>
      <c r="C69" s="85"/>
      <c r="D69" s="85"/>
      <c r="E69" s="85"/>
      <c r="F69" s="85"/>
      <c r="G69" s="169"/>
      <c r="H69" s="134"/>
      <c r="I69" s="100"/>
      <c r="J69" s="95"/>
      <c r="K69" s="100"/>
      <c r="L69" s="95"/>
      <c r="V69" s="135"/>
      <c r="W69" s="135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</row>
    <row r="70" spans="2:45" s="1" customFormat="1" ht="14.25" x14ac:dyDescent="0.2">
      <c r="B70" s="85"/>
      <c r="C70" s="88"/>
      <c r="D70" s="88"/>
      <c r="E70" s="88"/>
      <c r="F70" s="88"/>
      <c r="G70" s="88"/>
      <c r="H70" s="100"/>
      <c r="I70" s="100"/>
      <c r="J70" s="95"/>
      <c r="K70" s="100"/>
      <c r="L70" s="95"/>
      <c r="V70" s="135"/>
      <c r="W70" s="135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</row>
    <row r="71" spans="2:45" s="1" customFormat="1" ht="14.25" x14ac:dyDescent="0.2">
      <c r="B71" s="85"/>
      <c r="C71" s="85">
        <v>2017</v>
      </c>
      <c r="D71" s="85">
        <v>2018</v>
      </c>
      <c r="E71" s="85">
        <v>2019</v>
      </c>
      <c r="F71" s="85">
        <v>2020</v>
      </c>
      <c r="G71" s="169">
        <v>2021</v>
      </c>
      <c r="H71" s="100"/>
      <c r="I71" s="100"/>
      <c r="J71" s="95"/>
      <c r="K71" s="100"/>
      <c r="L71" s="95"/>
      <c r="V71" s="135"/>
      <c r="W71" s="135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</row>
    <row r="72" spans="2:45" s="1" customFormat="1" ht="14.25" x14ac:dyDescent="0.2">
      <c r="B72" s="85" t="s">
        <v>109</v>
      </c>
      <c r="C72" s="88">
        <f>C61/$C$61*100</f>
        <v>100</v>
      </c>
      <c r="D72" s="88">
        <f>D61/$C$61*100</f>
        <v>94.424673784104385</v>
      </c>
      <c r="E72" s="88">
        <f>E61/$C$61*100</f>
        <v>96.233689205219449</v>
      </c>
      <c r="F72" s="88">
        <f>F61/$C$61*100</f>
        <v>37.930011862396199</v>
      </c>
      <c r="G72" s="88">
        <f>G61/$C$61*100</f>
        <v>93.001186239620409</v>
      </c>
      <c r="H72" s="100"/>
      <c r="I72" s="100"/>
      <c r="J72" s="95"/>
      <c r="K72" s="100"/>
      <c r="L72" s="95"/>
      <c r="V72" s="135"/>
      <c r="W72" s="135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</row>
    <row r="73" spans="2:45" s="1" customFormat="1" ht="14.25" x14ac:dyDescent="0.2">
      <c r="B73" s="85" t="s">
        <v>110</v>
      </c>
      <c r="C73" s="88">
        <f>C62/$C$62*100</f>
        <v>100</v>
      </c>
      <c r="D73" s="88">
        <f>D62/$C$62*100</f>
        <v>74.902267396403445</v>
      </c>
      <c r="E73" s="88">
        <f>E62/$C$62*100</f>
        <v>88.975762314308042</v>
      </c>
      <c r="F73" s="88">
        <f>F62/$C$62*100</f>
        <v>23.846755277560593</v>
      </c>
      <c r="G73" s="88">
        <f>G62/$C$62*100</f>
        <v>69.976544175136823</v>
      </c>
      <c r="H73" s="100"/>
      <c r="I73" s="100"/>
      <c r="J73" s="95"/>
      <c r="K73" s="100"/>
      <c r="L73" s="95"/>
      <c r="V73" s="135"/>
      <c r="W73" s="135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</row>
    <row r="74" spans="2:45" s="1" customFormat="1" ht="14.25" x14ac:dyDescent="0.2">
      <c r="B74" s="85" t="s">
        <v>111</v>
      </c>
      <c r="C74" s="88">
        <f>C63/$C$63*100</f>
        <v>100</v>
      </c>
      <c r="D74" s="88">
        <f>D63/$C$63*100</f>
        <v>45.180722891566269</v>
      </c>
      <c r="E74" s="88">
        <f>E63/$C$63*100</f>
        <v>80.120481927710841</v>
      </c>
      <c r="F74" s="88">
        <f>F63/$C$63*100</f>
        <v>12.951807228915662</v>
      </c>
      <c r="G74" s="88">
        <f>G63/$C$63*100</f>
        <v>31.626506024096386</v>
      </c>
      <c r="H74" s="100"/>
      <c r="I74" s="100"/>
      <c r="J74" s="95"/>
      <c r="K74" s="100"/>
      <c r="L74" s="95"/>
      <c r="V74" s="135"/>
      <c r="W74" s="135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</row>
    <row r="75" spans="2:45" s="1" customFormat="1" ht="14.25" x14ac:dyDescent="0.2">
      <c r="B75" s="85" t="s">
        <v>112</v>
      </c>
      <c r="C75" s="88">
        <f>C64/$C$64*100</f>
        <v>100</v>
      </c>
      <c r="D75" s="88">
        <f>D64/$C$64*100</f>
        <v>-100</v>
      </c>
      <c r="E75" s="88">
        <f>E64/$C$64*100</f>
        <v>-200</v>
      </c>
      <c r="F75" s="88">
        <f>F64/$C$64*100</f>
        <v>-333.33333333333337</v>
      </c>
      <c r="G75" s="88">
        <f>G64/$C$64*100</f>
        <v>-266.66666666666663</v>
      </c>
      <c r="H75" s="100"/>
      <c r="I75" s="100"/>
      <c r="J75" s="95"/>
      <c r="K75" s="100"/>
      <c r="L75" s="95"/>
      <c r="V75" s="135"/>
      <c r="W75" s="135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</row>
    <row r="76" spans="2:45" s="1" customFormat="1" x14ac:dyDescent="0.2">
      <c r="B76" s="85"/>
      <c r="C76" s="85"/>
      <c r="D76" s="85"/>
      <c r="E76" s="85"/>
      <c r="F76" s="85"/>
      <c r="G76" s="169"/>
    </row>
    <row r="77" spans="2:45" s="1" customFormat="1" x14ac:dyDescent="0.2">
      <c r="C77" s="100"/>
      <c r="D77" s="100"/>
      <c r="E77" s="100"/>
      <c r="F77" s="100"/>
      <c r="G77" s="100"/>
    </row>
    <row r="78" spans="2:45" s="1" customFormat="1" x14ac:dyDescent="0.2">
      <c r="C78" s="100"/>
      <c r="D78" s="100"/>
      <c r="E78" s="100"/>
      <c r="F78" s="100"/>
      <c r="G78" s="100"/>
    </row>
    <row r="79" spans="2:45" s="1" customFormat="1" x14ac:dyDescent="0.2">
      <c r="C79" s="100"/>
      <c r="D79" s="100"/>
      <c r="E79" s="100"/>
      <c r="F79" s="100"/>
      <c r="G79" s="100"/>
    </row>
    <row r="80" spans="2:45" s="1" customFormat="1" x14ac:dyDescent="0.2">
      <c r="C80" s="100"/>
      <c r="D80" s="100"/>
      <c r="E80" s="100"/>
      <c r="F80" s="100"/>
      <c r="G80" s="100"/>
    </row>
    <row r="81" spans="3:7" s="1" customFormat="1" x14ac:dyDescent="0.2">
      <c r="C81" s="100"/>
      <c r="D81" s="100"/>
      <c r="E81" s="100"/>
      <c r="F81" s="100"/>
      <c r="G81" s="100"/>
    </row>
    <row r="82" spans="3:7" s="1" customFormat="1" x14ac:dyDescent="0.2"/>
    <row r="83" spans="3:7" s="1" customFormat="1" x14ac:dyDescent="0.2"/>
  </sheetData>
  <sheetProtection sheet="1" objects="1" scenarios="1"/>
  <mergeCells count="6">
    <mergeCell ref="B19:T21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C0500-1784-4F9B-B12C-067E9749ACB4}">
  <sheetPr>
    <tabColor theme="0"/>
    <pageSetUpPr fitToPage="1"/>
  </sheetPr>
  <dimension ref="B2:AS78"/>
  <sheetViews>
    <sheetView zoomScaleNormal="100" zoomScalePageLayoutView="125" workbookViewId="0">
      <selection activeCell="B58" sqref="B58"/>
    </sheetView>
  </sheetViews>
  <sheetFormatPr defaultColWidth="8.75" defaultRowHeight="12.75" x14ac:dyDescent="0.2"/>
  <cols>
    <col min="1" max="1" width="4.125" style="31" customWidth="1"/>
    <col min="2" max="2" width="18.875" style="31" customWidth="1"/>
    <col min="3" max="7" width="8.625" style="31" bestFit="1" customWidth="1"/>
    <col min="8" max="8" width="8.125" style="31" customWidth="1"/>
    <col min="9" max="9" width="8.625" style="31" bestFit="1" customWidth="1"/>
    <col min="10" max="10" width="10" style="31" customWidth="1"/>
    <col min="11" max="11" width="8.125" style="31" customWidth="1"/>
    <col min="12" max="12" width="8.625" style="31" bestFit="1" customWidth="1"/>
    <col min="13" max="20" width="8.125" style="31" customWidth="1"/>
    <col min="21" max="16384" width="8.75" style="31"/>
  </cols>
  <sheetData>
    <row r="2" spans="2:44" ht="15" customHeight="1" x14ac:dyDescent="0.2">
      <c r="B2" s="183" t="s">
        <v>126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2:44" x14ac:dyDescent="0.2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2:44" x14ac:dyDescent="0.2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</row>
    <row r="5" spans="2:44" ht="13.5" customHeight="1" x14ac:dyDescent="0.2">
      <c r="C5" s="33"/>
      <c r="D5" s="33"/>
      <c r="E5" s="33"/>
      <c r="F5" s="33"/>
      <c r="G5" s="33"/>
      <c r="H5" s="33"/>
      <c r="I5" s="33"/>
      <c r="J5" s="33"/>
      <c r="K5" s="33"/>
      <c r="L5" s="33"/>
      <c r="O5" s="31" t="s">
        <v>23</v>
      </c>
      <c r="V5" s="117"/>
      <c r="W5" s="17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</row>
    <row r="6" spans="2:44" s="43" customFormat="1" ht="24.95" customHeight="1" x14ac:dyDescent="0.2">
      <c r="B6" s="35" t="s">
        <v>140</v>
      </c>
      <c r="C6" s="33"/>
      <c r="D6" s="33"/>
      <c r="E6" s="33"/>
      <c r="F6" s="33"/>
      <c r="G6" s="33"/>
      <c r="H6" s="33"/>
      <c r="I6" s="33"/>
      <c r="J6" s="33"/>
      <c r="K6" s="119"/>
      <c r="L6" s="119"/>
      <c r="M6" s="119"/>
      <c r="N6" s="119"/>
      <c r="O6" s="33"/>
      <c r="P6" s="33"/>
      <c r="Q6" s="33"/>
      <c r="V6" s="17"/>
      <c r="W6" s="17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2:44" ht="24.75" customHeight="1" x14ac:dyDescent="0.2">
      <c r="B7" s="148" t="s">
        <v>28</v>
      </c>
      <c r="C7" s="190" t="s">
        <v>92</v>
      </c>
      <c r="D7" s="190"/>
      <c r="E7" s="190"/>
      <c r="F7" s="205" t="s">
        <v>93</v>
      </c>
      <c r="G7" s="205"/>
      <c r="H7" s="205"/>
      <c r="I7" s="205" t="s">
        <v>94</v>
      </c>
      <c r="J7" s="205"/>
      <c r="K7" s="119"/>
      <c r="L7" s="119"/>
      <c r="M7" s="119"/>
      <c r="N7" s="119"/>
      <c r="O7" s="206"/>
      <c r="P7" s="206"/>
      <c r="Q7" s="206"/>
      <c r="AC7" s="118"/>
      <c r="AD7" s="118"/>
      <c r="AE7" s="118"/>
      <c r="AF7" s="118"/>
    </row>
    <row r="8" spans="2:44" ht="35.1" customHeight="1" x14ac:dyDescent="0.2">
      <c r="B8" s="120"/>
      <c r="C8" s="39" t="s">
        <v>96</v>
      </c>
      <c r="D8" s="40" t="s">
        <v>80</v>
      </c>
      <c r="E8" s="40" t="s">
        <v>81</v>
      </c>
      <c r="F8" s="39" t="s">
        <v>96</v>
      </c>
      <c r="G8" s="40" t="s">
        <v>80</v>
      </c>
      <c r="H8" s="40" t="s">
        <v>81</v>
      </c>
      <c r="I8" s="39" t="s">
        <v>96</v>
      </c>
      <c r="J8" s="40" t="s">
        <v>97</v>
      </c>
      <c r="K8" s="119"/>
      <c r="L8" s="119"/>
      <c r="M8" s="119"/>
      <c r="N8" s="119"/>
      <c r="O8" s="121"/>
      <c r="P8" s="119"/>
      <c r="Q8" s="119"/>
      <c r="AC8" s="118"/>
      <c r="AD8" s="118"/>
      <c r="AE8" s="118"/>
      <c r="AF8" s="118"/>
    </row>
    <row r="9" spans="2:44" ht="19.5" customHeight="1" x14ac:dyDescent="0.2">
      <c r="B9" s="1" t="s">
        <v>114</v>
      </c>
      <c r="C9" s="8">
        <f>G25</f>
        <v>6408</v>
      </c>
      <c r="D9" s="3">
        <f>G25-F25</f>
        <v>1123</v>
      </c>
      <c r="E9" s="13">
        <f>(G25-F25)/F25</f>
        <v>0.21248817407757806</v>
      </c>
      <c r="F9" s="8">
        <f>G40</f>
        <v>4491</v>
      </c>
      <c r="G9" s="3">
        <f>G40-F40</f>
        <v>-81</v>
      </c>
      <c r="H9" s="13">
        <f>(G40-F40)/F40</f>
        <v>-1.7716535433070866E-2</v>
      </c>
      <c r="I9" s="8">
        <f>G55</f>
        <v>1917</v>
      </c>
      <c r="J9" s="3">
        <f>G55-F55</f>
        <v>1204</v>
      </c>
      <c r="K9" s="119"/>
      <c r="L9" s="119"/>
      <c r="M9" s="119"/>
      <c r="N9" s="119"/>
      <c r="O9" s="3"/>
      <c r="P9" s="122"/>
      <c r="Q9" s="123"/>
      <c r="AC9" s="17"/>
      <c r="AD9" s="17"/>
      <c r="AE9" s="17"/>
      <c r="AF9" s="17"/>
    </row>
    <row r="10" spans="2:44" ht="13.5" customHeight="1" x14ac:dyDescent="0.2">
      <c r="B10" s="1" t="s">
        <v>115</v>
      </c>
      <c r="C10" s="8">
        <f>G26</f>
        <v>7334</v>
      </c>
      <c r="D10" s="3">
        <f>G26-F26</f>
        <v>1438</v>
      </c>
      <c r="E10" s="13">
        <f>(G26-F26)/F26</f>
        <v>0.24389416553595658</v>
      </c>
      <c r="F10" s="8">
        <f>G41</f>
        <v>5115</v>
      </c>
      <c r="G10" s="3">
        <f>G41-F41</f>
        <v>125</v>
      </c>
      <c r="H10" s="13">
        <f>(G41-F41)/F41</f>
        <v>2.5050100200400802E-2</v>
      </c>
      <c r="I10" s="8">
        <f>G56</f>
        <v>2219</v>
      </c>
      <c r="J10" s="3">
        <f>G56-F56</f>
        <v>1313</v>
      </c>
      <c r="K10" s="119"/>
      <c r="L10" s="119"/>
      <c r="M10" s="119"/>
      <c r="N10" s="119"/>
      <c r="O10" s="3"/>
      <c r="P10" s="122"/>
      <c r="Q10" s="123"/>
      <c r="AC10" s="17"/>
      <c r="AD10" s="17"/>
      <c r="AE10" s="17"/>
      <c r="AF10" s="17"/>
    </row>
    <row r="11" spans="2:44" ht="15.75" customHeight="1" x14ac:dyDescent="0.2">
      <c r="B11" s="127" t="s">
        <v>98</v>
      </c>
      <c r="C11" s="9">
        <f>G27</f>
        <v>13742</v>
      </c>
      <c r="D11" s="3">
        <f>G27-F27</f>
        <v>2561</v>
      </c>
      <c r="E11" s="13">
        <f>(G27-F27)/F27</f>
        <v>0.22904928002861999</v>
      </c>
      <c r="F11" s="8">
        <f>G42</f>
        <v>9606</v>
      </c>
      <c r="G11" s="3">
        <f>G42-F42</f>
        <v>44</v>
      </c>
      <c r="H11" s="13">
        <f>(G42-F42)/F42</f>
        <v>4.6015477933486716E-3</v>
      </c>
      <c r="I11" s="8">
        <f>G57</f>
        <v>4136</v>
      </c>
      <c r="J11" s="3">
        <f>G57-F57</f>
        <v>2517</v>
      </c>
      <c r="K11" s="119"/>
      <c r="L11" s="119"/>
      <c r="M11" s="119"/>
      <c r="N11" s="119"/>
      <c r="O11" s="3"/>
      <c r="P11" s="122"/>
      <c r="Q11" s="123"/>
      <c r="AC11" s="17"/>
      <c r="AD11" s="17"/>
      <c r="AE11" s="17"/>
      <c r="AF11" s="17"/>
    </row>
    <row r="12" spans="2:44" ht="22.5" customHeight="1" x14ac:dyDescent="0.2">
      <c r="B12" s="130" t="s">
        <v>198</v>
      </c>
      <c r="C12" s="42"/>
      <c r="D12" s="42"/>
      <c r="E12" s="42"/>
      <c r="F12" s="42"/>
      <c r="G12" s="42"/>
      <c r="H12" s="42"/>
      <c r="I12" s="42"/>
      <c r="J12" s="42"/>
      <c r="K12" s="119"/>
      <c r="L12" s="119"/>
      <c r="M12" s="119"/>
      <c r="N12" s="119"/>
      <c r="O12" s="3"/>
      <c r="P12" s="122"/>
      <c r="Q12" s="123"/>
      <c r="AC12" s="17"/>
      <c r="AD12" s="17"/>
      <c r="AE12" s="17"/>
      <c r="AF12" s="17"/>
    </row>
    <row r="13" spans="2:44" ht="15.75" customHeight="1" x14ac:dyDescent="0.2">
      <c r="K13" s="119"/>
      <c r="L13" s="119"/>
      <c r="M13" s="119"/>
      <c r="N13" s="119"/>
      <c r="O13" s="3"/>
      <c r="P13" s="122"/>
      <c r="Q13" s="123"/>
      <c r="AC13" s="17"/>
      <c r="AD13" s="17"/>
      <c r="AE13" s="17"/>
      <c r="AF13" s="17"/>
    </row>
    <row r="14" spans="2:44" ht="21" customHeight="1" x14ac:dyDescent="0.2">
      <c r="K14" s="119"/>
      <c r="L14" s="119"/>
      <c r="M14" s="119"/>
      <c r="N14" s="119"/>
      <c r="O14" s="3"/>
      <c r="P14" s="122"/>
      <c r="Q14" s="123"/>
      <c r="AC14" s="17"/>
      <c r="AD14" s="17"/>
      <c r="AE14" s="17"/>
      <c r="AF14" s="17"/>
    </row>
    <row r="15" spans="2:44" ht="24.95" customHeight="1" x14ac:dyDescent="0.2">
      <c r="K15" s="119"/>
      <c r="L15" s="119"/>
      <c r="M15" s="119"/>
      <c r="N15" s="119"/>
      <c r="AC15" s="17"/>
      <c r="AD15" s="118"/>
      <c r="AE15" s="117"/>
      <c r="AF15" s="118"/>
    </row>
    <row r="16" spans="2:44" ht="24.95" customHeight="1" x14ac:dyDescent="0.2">
      <c r="B16" s="131"/>
      <c r="K16" s="119"/>
      <c r="L16" s="119"/>
      <c r="M16" s="119"/>
      <c r="N16" s="119"/>
      <c r="AC16" s="17"/>
      <c r="AD16" s="118"/>
      <c r="AE16" s="117"/>
      <c r="AF16" s="118"/>
    </row>
    <row r="17" spans="2:32" ht="24.95" customHeight="1" x14ac:dyDescent="0.2">
      <c r="B17" s="131"/>
      <c r="K17" s="119"/>
      <c r="L17" s="119"/>
      <c r="M17" s="119"/>
      <c r="N17" s="119"/>
      <c r="AC17" s="17"/>
      <c r="AD17" s="118"/>
      <c r="AE17" s="117"/>
      <c r="AF17" s="118"/>
    </row>
    <row r="18" spans="2:32" ht="24.95" customHeight="1" x14ac:dyDescent="0.2">
      <c r="B18" s="131"/>
      <c r="K18" s="119"/>
      <c r="L18" s="119"/>
      <c r="M18" s="119"/>
      <c r="N18" s="119"/>
      <c r="W18" s="118"/>
      <c r="AC18" s="17"/>
      <c r="AD18" s="118"/>
      <c r="AE18" s="117"/>
      <c r="AF18" s="118"/>
    </row>
    <row r="19" spans="2:32" ht="14.25" x14ac:dyDescent="0.2">
      <c r="B19" s="183" t="s">
        <v>127</v>
      </c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V19" s="1"/>
      <c r="X19" s="1"/>
      <c r="Z19" s="1"/>
      <c r="AB19" s="1"/>
      <c r="AF19" s="126"/>
    </row>
    <row r="20" spans="2:32" ht="14.25" x14ac:dyDescent="0.2"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V20" s="1"/>
      <c r="W20" s="1"/>
      <c r="X20" s="1"/>
      <c r="Y20" s="1"/>
      <c r="Z20" s="1"/>
      <c r="AA20" s="1"/>
      <c r="AB20" s="1"/>
      <c r="AC20" s="1"/>
      <c r="AD20" s="118"/>
      <c r="AE20" s="118"/>
      <c r="AF20" s="118"/>
    </row>
    <row r="21" spans="2:32" ht="14.25" x14ac:dyDescent="0.2"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V21" s="1"/>
      <c r="W21" s="1"/>
      <c r="X21" s="1"/>
      <c r="Y21" s="1"/>
      <c r="Z21" s="1"/>
      <c r="AA21" s="1"/>
      <c r="AB21" s="1"/>
      <c r="AC21" s="1"/>
      <c r="AD21" s="118"/>
      <c r="AE21" s="118"/>
      <c r="AF21" s="118"/>
    </row>
    <row r="22" spans="2:32" ht="14.25" x14ac:dyDescent="0.2">
      <c r="V22" s="1"/>
      <c r="W22" s="1"/>
      <c r="X22" s="1"/>
      <c r="Y22" s="1"/>
      <c r="Z22" s="1"/>
      <c r="AA22" s="1"/>
      <c r="AB22" s="1"/>
      <c r="AC22" s="1"/>
      <c r="AD22" s="118"/>
      <c r="AE22" s="118"/>
      <c r="AF22" s="118"/>
    </row>
    <row r="23" spans="2:32" ht="24.95" customHeight="1" x14ac:dyDescent="0.2">
      <c r="B23" s="35" t="s">
        <v>141</v>
      </c>
      <c r="V23" s="1"/>
      <c r="W23" s="1"/>
      <c r="X23" s="1"/>
      <c r="Y23" s="1"/>
      <c r="Z23" s="1"/>
      <c r="AA23" s="1"/>
      <c r="AB23" s="1"/>
      <c r="AC23" s="1"/>
      <c r="AD23" s="118"/>
      <c r="AE23" s="118"/>
      <c r="AF23" s="118"/>
    </row>
    <row r="24" spans="2:32" ht="25.5" x14ac:dyDescent="0.2">
      <c r="B24" s="38" t="s">
        <v>99</v>
      </c>
      <c r="C24" s="44">
        <v>2017</v>
      </c>
      <c r="D24" s="44">
        <v>2018</v>
      </c>
      <c r="E24" s="44">
        <v>2019</v>
      </c>
      <c r="F24" s="45">
        <v>2020</v>
      </c>
      <c r="G24" s="45">
        <v>2021</v>
      </c>
      <c r="H24" s="40" t="s">
        <v>82</v>
      </c>
      <c r="I24" s="40" t="s">
        <v>83</v>
      </c>
      <c r="K24" s="119"/>
      <c r="L24" s="132"/>
      <c r="V24" s="1"/>
      <c r="W24" s="1"/>
      <c r="X24" s="1"/>
      <c r="Y24" s="1"/>
      <c r="Z24" s="1"/>
      <c r="AA24" s="1"/>
      <c r="AB24" s="1"/>
      <c r="AC24" s="1"/>
      <c r="AD24" s="118"/>
      <c r="AE24" s="118"/>
      <c r="AF24" s="118"/>
    </row>
    <row r="25" spans="2:32" ht="14.25" x14ac:dyDescent="0.2">
      <c r="B25" s="1" t="s">
        <v>114</v>
      </c>
      <c r="C25" s="3">
        <f>'[1]3. Genere'!C9</f>
        <v>10341</v>
      </c>
      <c r="D25" s="3">
        <f>'[1]3. Genere'!D9</f>
        <v>10601</v>
      </c>
      <c r="E25" s="3">
        <f>'[1]3. Genere'!E9</f>
        <v>11298</v>
      </c>
      <c r="F25" s="3">
        <f>'[1]3. Genere'!F9</f>
        <v>5285</v>
      </c>
      <c r="G25" s="3">
        <f>'[1]3. Genere'!G9</f>
        <v>6408</v>
      </c>
      <c r="H25" s="3">
        <f>G25-C25</f>
        <v>-3933</v>
      </c>
      <c r="I25" s="13">
        <f>(G25-C25)/C25</f>
        <v>-0.38033072236727589</v>
      </c>
      <c r="V25" s="1"/>
      <c r="W25" s="1"/>
      <c r="X25" s="1"/>
      <c r="Y25" s="1"/>
      <c r="Z25" s="1"/>
      <c r="AA25" s="1"/>
      <c r="AB25" s="1"/>
      <c r="AC25" s="1"/>
      <c r="AD25" s="118"/>
      <c r="AE25" s="118"/>
      <c r="AF25" s="118"/>
    </row>
    <row r="26" spans="2:32" x14ac:dyDescent="0.2">
      <c r="B26" s="1" t="s">
        <v>115</v>
      </c>
      <c r="C26" s="3">
        <f>'[1]3. Genere'!C10</f>
        <v>13134</v>
      </c>
      <c r="D26" s="3">
        <f>'[1]3. Genere'!D10</f>
        <v>13746</v>
      </c>
      <c r="E26" s="3">
        <f>'[1]3. Genere'!E10</f>
        <v>13724</v>
      </c>
      <c r="F26" s="3">
        <f>'[1]3. Genere'!F10</f>
        <v>5896</v>
      </c>
      <c r="G26" s="3">
        <f>'[1]3. Genere'!G10</f>
        <v>7334</v>
      </c>
      <c r="H26" s="3">
        <f>G26-C26</f>
        <v>-5800</v>
      </c>
      <c r="I26" s="13">
        <f>(G26-C26)/C26</f>
        <v>-0.44160194913963757</v>
      </c>
      <c r="V26" s="1"/>
      <c r="W26" s="1"/>
      <c r="X26" s="1"/>
      <c r="Y26" s="1"/>
      <c r="Z26" s="1"/>
      <c r="AA26" s="1"/>
      <c r="AB26" s="1"/>
      <c r="AC26" s="1"/>
    </row>
    <row r="27" spans="2:32" x14ac:dyDescent="0.2">
      <c r="B27" s="48" t="s">
        <v>29</v>
      </c>
      <c r="C27" s="9">
        <f>SUM(C25:C26)</f>
        <v>23475</v>
      </c>
      <c r="D27" s="9">
        <f>SUM(D25:D26)</f>
        <v>24347</v>
      </c>
      <c r="E27" s="9">
        <f>SUM(E25:E26)</f>
        <v>25022</v>
      </c>
      <c r="F27" s="9">
        <f>SUM(F25:F26)</f>
        <v>11181</v>
      </c>
      <c r="G27" s="9">
        <f>SUM(G25:G26)</f>
        <v>13742</v>
      </c>
      <c r="H27" s="9">
        <f>G27-C27</f>
        <v>-9733</v>
      </c>
      <c r="I27" s="49">
        <f>(G27-C27)/C27</f>
        <v>-0.41461128860489882</v>
      </c>
      <c r="V27" s="1"/>
      <c r="W27" s="1"/>
      <c r="X27" s="1"/>
      <c r="Y27" s="1"/>
      <c r="Z27" s="1"/>
      <c r="AA27" s="1"/>
      <c r="AB27" s="1"/>
      <c r="AC27" s="1"/>
    </row>
    <row r="28" spans="2:32" s="1" customFormat="1" ht="24.95" customHeight="1" x14ac:dyDescent="0.2">
      <c r="B28" s="130" t="s">
        <v>199</v>
      </c>
      <c r="C28" s="133"/>
      <c r="D28" s="133"/>
      <c r="E28" s="133"/>
      <c r="F28" s="133"/>
      <c r="G28" s="133"/>
      <c r="H28" s="133"/>
      <c r="I28" s="133"/>
      <c r="J28" s="99"/>
      <c r="K28" s="100"/>
      <c r="L28" s="95"/>
    </row>
    <row r="29" spans="2:32" s="1" customFormat="1" x14ac:dyDescent="0.2">
      <c r="C29" s="95"/>
      <c r="D29" s="95"/>
      <c r="E29" s="95"/>
      <c r="F29" s="95"/>
      <c r="G29" s="95"/>
      <c r="H29" s="95"/>
      <c r="I29" s="100"/>
      <c r="J29" s="95"/>
      <c r="K29" s="100"/>
      <c r="L29" s="95"/>
    </row>
    <row r="30" spans="2:32" s="1" customFormat="1" x14ac:dyDescent="0.2">
      <c r="B30" s="85"/>
      <c r="C30" s="85">
        <v>2017</v>
      </c>
      <c r="D30" s="85">
        <v>2018</v>
      </c>
      <c r="E30" s="85">
        <v>2019</v>
      </c>
      <c r="F30" s="85">
        <v>2020</v>
      </c>
      <c r="G30" s="169">
        <v>2021</v>
      </c>
      <c r="H30" s="169"/>
      <c r="I30" s="100"/>
      <c r="J30" s="95"/>
      <c r="K30" s="100"/>
      <c r="L30" s="95"/>
    </row>
    <row r="31" spans="2:32" s="1" customFormat="1" x14ac:dyDescent="0.2">
      <c r="B31" s="85" t="s">
        <v>114</v>
      </c>
      <c r="C31" s="88">
        <f>C25/$C$25*100</f>
        <v>100</v>
      </c>
      <c r="D31" s="88">
        <f>D25/$C$25*100</f>
        <v>102.51426361086935</v>
      </c>
      <c r="E31" s="88">
        <f>E25/$C$25*100</f>
        <v>109.25442413693067</v>
      </c>
      <c r="F31" s="88">
        <f>F25/$C$25*100</f>
        <v>51.107243013248237</v>
      </c>
      <c r="G31" s="88">
        <f>G25/$C$25*100</f>
        <v>61.966927763272409</v>
      </c>
      <c r="H31" s="88"/>
      <c r="I31" s="100"/>
      <c r="J31" s="95"/>
      <c r="K31" s="100"/>
      <c r="L31" s="95"/>
    </row>
    <row r="32" spans="2:32" s="1" customFormat="1" x14ac:dyDescent="0.2">
      <c r="B32" s="85" t="s">
        <v>115</v>
      </c>
      <c r="C32" s="88">
        <f>C26/$C$26*100</f>
        <v>100</v>
      </c>
      <c r="D32" s="88">
        <f>D26/$C$26*100</f>
        <v>104.6596619460941</v>
      </c>
      <c r="E32" s="88">
        <f>E26/$C$26*100</f>
        <v>104.49215775848941</v>
      </c>
      <c r="F32" s="88">
        <f>F26/$C$26*100</f>
        <v>44.891122278056947</v>
      </c>
      <c r="G32" s="88">
        <f>G26/$C$26*100</f>
        <v>55.839805086036243</v>
      </c>
      <c r="H32" s="88"/>
      <c r="I32" s="100"/>
      <c r="J32" s="95"/>
      <c r="K32" s="100"/>
      <c r="L32" s="95"/>
    </row>
    <row r="33" spans="2:45" s="1" customFormat="1" x14ac:dyDescent="0.2">
      <c r="B33" s="85"/>
      <c r="C33" s="88"/>
      <c r="D33" s="88"/>
      <c r="E33" s="88"/>
      <c r="F33" s="88"/>
      <c r="G33" s="88"/>
      <c r="H33" s="88"/>
      <c r="I33" s="100"/>
      <c r="J33" s="95"/>
      <c r="K33" s="100"/>
      <c r="L33" s="95"/>
    </row>
    <row r="34" spans="2:45" s="1" customFormat="1" x14ac:dyDescent="0.2">
      <c r="C34" s="100"/>
      <c r="D34" s="100"/>
      <c r="E34" s="100"/>
      <c r="F34" s="100"/>
      <c r="G34" s="100"/>
      <c r="H34" s="100"/>
      <c r="I34" s="100"/>
      <c r="J34" s="95"/>
      <c r="K34" s="100"/>
      <c r="L34" s="95"/>
    </row>
    <row r="35" spans="2:45" s="1" customFormat="1" x14ac:dyDescent="0.2">
      <c r="C35" s="100"/>
      <c r="D35" s="100"/>
      <c r="E35" s="100"/>
      <c r="F35" s="100"/>
      <c r="G35" s="100"/>
      <c r="H35" s="100"/>
      <c r="I35" s="100"/>
      <c r="J35" s="95"/>
      <c r="K35" s="100"/>
      <c r="L35" s="95"/>
    </row>
    <row r="36" spans="2:45" s="1" customFormat="1" x14ac:dyDescent="0.2">
      <c r="B36" s="11"/>
      <c r="C36" s="95"/>
      <c r="D36" s="95"/>
      <c r="E36" s="95"/>
      <c r="F36" s="95"/>
      <c r="G36" s="95"/>
      <c r="H36" s="95"/>
      <c r="I36" s="100"/>
      <c r="J36" s="95"/>
      <c r="K36" s="100"/>
      <c r="L36" s="95"/>
    </row>
    <row r="37" spans="2:45" s="1" customFormat="1" x14ac:dyDescent="0.2"/>
    <row r="38" spans="2:45" s="1" customFormat="1" ht="24.95" customHeight="1" x14ac:dyDescent="0.2">
      <c r="B38" s="96" t="s">
        <v>142</v>
      </c>
      <c r="V38" s="135"/>
      <c r="W38" s="135"/>
      <c r="X38" s="135"/>
      <c r="Y38" s="135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</row>
    <row r="39" spans="2:45" s="1" customFormat="1" ht="25.5" x14ac:dyDescent="0.2">
      <c r="B39" s="2" t="s">
        <v>100</v>
      </c>
      <c r="C39" s="137">
        <v>2017</v>
      </c>
      <c r="D39" s="137">
        <v>2018</v>
      </c>
      <c r="E39" s="137">
        <v>2019</v>
      </c>
      <c r="F39" s="138">
        <v>2020</v>
      </c>
      <c r="G39" s="45">
        <v>2021</v>
      </c>
      <c r="H39" s="139" t="s">
        <v>82</v>
      </c>
      <c r="I39" s="139" t="s">
        <v>83</v>
      </c>
      <c r="K39" s="140"/>
      <c r="L39" s="141"/>
      <c r="V39" s="135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</row>
    <row r="40" spans="2:45" s="1" customFormat="1" x14ac:dyDescent="0.2">
      <c r="B40" s="1" t="s">
        <v>114</v>
      </c>
      <c r="C40" s="100">
        <f>'[1]3. Genere'!C14</f>
        <v>7880</v>
      </c>
      <c r="D40" s="100">
        <f>'[1]3. Genere'!D14</f>
        <v>8445</v>
      </c>
      <c r="E40" s="100">
        <f>'[1]3. Genere'!E14</f>
        <v>8946</v>
      </c>
      <c r="F40" s="100">
        <f>'[1]3. Genere'!F14</f>
        <v>4572</v>
      </c>
      <c r="G40" s="100">
        <f>'[1]3. Genere'!G14</f>
        <v>4491</v>
      </c>
      <c r="H40" s="100">
        <f>G40-C40</f>
        <v>-3389</v>
      </c>
      <c r="I40" s="95">
        <f>(G40-C40)/C40</f>
        <v>-0.4300761421319797</v>
      </c>
      <c r="J40" s="100"/>
      <c r="K40" s="94"/>
    </row>
    <row r="41" spans="2:45" s="1" customFormat="1" x14ac:dyDescent="0.2">
      <c r="B41" s="1" t="s">
        <v>115</v>
      </c>
      <c r="C41" s="100">
        <f>'[1]3. Genere'!C15</f>
        <v>10609</v>
      </c>
      <c r="D41" s="100">
        <f>'[1]3. Genere'!D15</f>
        <v>11612</v>
      </c>
      <c r="E41" s="100">
        <f>'[1]3. Genere'!E15</f>
        <v>11433</v>
      </c>
      <c r="F41" s="100">
        <f>'[1]3. Genere'!F15</f>
        <v>4990</v>
      </c>
      <c r="G41" s="100">
        <f>'[1]3. Genere'!G15</f>
        <v>5115</v>
      </c>
      <c r="H41" s="100">
        <f>G41-C41</f>
        <v>-5494</v>
      </c>
      <c r="I41" s="95">
        <f>(G41-C41)/C41</f>
        <v>-0.51786219247808463</v>
      </c>
      <c r="J41" s="100"/>
      <c r="K41" s="94"/>
    </row>
    <row r="42" spans="2:45" s="1" customFormat="1" ht="14.25" x14ac:dyDescent="0.2">
      <c r="B42" s="48" t="s">
        <v>29</v>
      </c>
      <c r="C42" s="97">
        <f>SUM(C40:C41)</f>
        <v>18489</v>
      </c>
      <c r="D42" s="97">
        <f>SUM(D40:D41)</f>
        <v>20057</v>
      </c>
      <c r="E42" s="97">
        <f>SUM(E40:E41)</f>
        <v>20379</v>
      </c>
      <c r="F42" s="97">
        <f>SUM(F40:F41)</f>
        <v>9562</v>
      </c>
      <c r="G42" s="97">
        <f>SUM(G40:G41)</f>
        <v>9606</v>
      </c>
      <c r="H42" s="97">
        <f>G42-C42</f>
        <v>-8883</v>
      </c>
      <c r="I42" s="98">
        <f>(G42-C42)/C42</f>
        <v>-0.48044783384715234</v>
      </c>
      <c r="J42" s="100"/>
      <c r="K42" s="94"/>
      <c r="V42" s="135"/>
      <c r="W42" s="135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</row>
    <row r="43" spans="2:45" s="1" customFormat="1" ht="24.95" customHeight="1" x14ac:dyDescent="0.2">
      <c r="B43" s="130" t="s">
        <v>199</v>
      </c>
      <c r="C43" s="133"/>
      <c r="D43" s="133"/>
      <c r="E43" s="133"/>
      <c r="F43" s="133"/>
      <c r="G43" s="133"/>
      <c r="H43" s="133"/>
      <c r="I43" s="133"/>
      <c r="J43" s="99"/>
      <c r="K43" s="100"/>
      <c r="L43" s="95"/>
      <c r="V43" s="135"/>
      <c r="W43" s="135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</row>
    <row r="44" spans="2:45" s="1" customFormat="1" ht="14.25" x14ac:dyDescent="0.2">
      <c r="B44" s="85"/>
      <c r="C44" s="88"/>
      <c r="D44" s="88"/>
      <c r="E44" s="88"/>
      <c r="F44" s="88"/>
      <c r="G44" s="88"/>
      <c r="H44" s="100"/>
      <c r="I44" s="100"/>
      <c r="J44" s="95"/>
      <c r="K44" s="100"/>
      <c r="L44" s="95"/>
      <c r="V44" s="135"/>
      <c r="W44" s="135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</row>
    <row r="45" spans="2:45" s="1" customFormat="1" ht="14.25" x14ac:dyDescent="0.2">
      <c r="B45" s="85"/>
      <c r="C45" s="85">
        <v>2017</v>
      </c>
      <c r="D45" s="85">
        <v>2018</v>
      </c>
      <c r="E45" s="85">
        <v>2019</v>
      </c>
      <c r="F45" s="85">
        <v>2020</v>
      </c>
      <c r="G45" s="169">
        <v>2021</v>
      </c>
      <c r="H45" s="134"/>
      <c r="I45" s="100"/>
      <c r="J45" s="95"/>
      <c r="K45" s="100"/>
      <c r="L45" s="95"/>
      <c r="V45" s="135"/>
      <c r="W45" s="135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</row>
    <row r="46" spans="2:45" s="1" customFormat="1" ht="14.25" x14ac:dyDescent="0.2">
      <c r="B46" s="85" t="s">
        <v>114</v>
      </c>
      <c r="C46" s="88">
        <f>C40/$C$40*100</f>
        <v>100</v>
      </c>
      <c r="D46" s="88">
        <f>D40/$C$40*100</f>
        <v>107.17005076142132</v>
      </c>
      <c r="E46" s="88">
        <f>E40/$C$40*100</f>
        <v>113.52791878172587</v>
      </c>
      <c r="F46" s="88">
        <f>F40/$C$40*100</f>
        <v>58.020304568527912</v>
      </c>
      <c r="G46" s="88">
        <f>G40/$C$40*100</f>
        <v>56.992385786802032</v>
      </c>
      <c r="H46" s="100"/>
      <c r="I46" s="100"/>
      <c r="J46" s="95"/>
      <c r="K46" s="100"/>
      <c r="L46" s="95"/>
      <c r="V46" s="135"/>
      <c r="W46" s="135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</row>
    <row r="47" spans="2:45" s="1" customFormat="1" ht="14.25" x14ac:dyDescent="0.2">
      <c r="B47" s="85" t="s">
        <v>115</v>
      </c>
      <c r="C47" s="88">
        <f>C41/$C$41*100</f>
        <v>100</v>
      </c>
      <c r="D47" s="88">
        <f>D41/$C$41*100</f>
        <v>109.45423696861157</v>
      </c>
      <c r="E47" s="88">
        <f>E41/$C$41*100</f>
        <v>107.76699029126213</v>
      </c>
      <c r="F47" s="88">
        <f>F41/$C$41*100</f>
        <v>47.035535865774342</v>
      </c>
      <c r="G47" s="88">
        <f>G41/$C$41*100</f>
        <v>48.213780752191539</v>
      </c>
      <c r="H47" s="100"/>
      <c r="I47" s="100"/>
      <c r="J47" s="95"/>
      <c r="K47" s="100"/>
      <c r="L47" s="95"/>
      <c r="V47" s="135"/>
      <c r="W47" s="135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</row>
    <row r="48" spans="2:45" s="1" customFormat="1" ht="14.25" x14ac:dyDescent="0.2">
      <c r="B48" s="85"/>
      <c r="C48" s="88"/>
      <c r="D48" s="88"/>
      <c r="E48" s="88"/>
      <c r="F48" s="88"/>
      <c r="G48" s="88"/>
      <c r="H48" s="100"/>
      <c r="I48" s="100"/>
      <c r="J48" s="95"/>
      <c r="K48" s="100"/>
      <c r="L48" s="95"/>
      <c r="V48" s="135"/>
      <c r="W48" s="135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</row>
    <row r="49" spans="2:45" s="1" customFormat="1" ht="14.25" x14ac:dyDescent="0.2">
      <c r="C49" s="100"/>
      <c r="D49" s="100"/>
      <c r="E49" s="100"/>
      <c r="F49" s="100"/>
      <c r="G49" s="100"/>
      <c r="H49" s="100"/>
      <c r="I49" s="100"/>
      <c r="J49" s="95"/>
      <c r="K49" s="100"/>
      <c r="L49" s="95"/>
      <c r="V49" s="135"/>
      <c r="W49" s="135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</row>
    <row r="50" spans="2:45" s="1" customFormat="1" x14ac:dyDescent="0.2"/>
    <row r="51" spans="2:45" s="1" customFormat="1" x14ac:dyDescent="0.2"/>
    <row r="52" spans="2:45" s="1" customFormat="1" x14ac:dyDescent="0.2"/>
    <row r="53" spans="2:45" s="1" customFormat="1" ht="24.95" customHeight="1" x14ac:dyDescent="0.2">
      <c r="B53" s="96" t="s">
        <v>143</v>
      </c>
      <c r="V53" s="135"/>
      <c r="W53" s="135"/>
      <c r="X53" s="135"/>
      <c r="Y53" s="135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</row>
    <row r="54" spans="2:45" s="1" customFormat="1" ht="25.5" x14ac:dyDescent="0.2">
      <c r="B54" s="2" t="s">
        <v>101</v>
      </c>
      <c r="C54" s="137">
        <v>2017</v>
      </c>
      <c r="D54" s="137">
        <v>2018</v>
      </c>
      <c r="E54" s="137">
        <v>2019</v>
      </c>
      <c r="F54" s="138">
        <v>2020</v>
      </c>
      <c r="G54" s="45">
        <v>2021</v>
      </c>
      <c r="H54" s="139" t="s">
        <v>197</v>
      </c>
      <c r="K54" s="140"/>
      <c r="L54" s="141"/>
      <c r="V54" s="135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</row>
    <row r="55" spans="2:45" s="1" customFormat="1" x14ac:dyDescent="0.2">
      <c r="B55" s="1" t="s">
        <v>114</v>
      </c>
      <c r="C55" s="100">
        <f t="shared" ref="C55:G57" si="0">C25-C40</f>
        <v>2461</v>
      </c>
      <c r="D55" s="100">
        <f t="shared" si="0"/>
        <v>2156</v>
      </c>
      <c r="E55" s="100">
        <f t="shared" si="0"/>
        <v>2352</v>
      </c>
      <c r="F55" s="100">
        <f t="shared" si="0"/>
        <v>713</v>
      </c>
      <c r="G55" s="100">
        <f t="shared" si="0"/>
        <v>1917</v>
      </c>
      <c r="H55" s="100">
        <f t="shared" ref="H55:H57" si="1">G55-C55</f>
        <v>-544</v>
      </c>
      <c r="J55" s="100"/>
      <c r="K55" s="94"/>
    </row>
    <row r="56" spans="2:45" s="1" customFormat="1" x14ac:dyDescent="0.2">
      <c r="B56" s="1" t="s">
        <v>115</v>
      </c>
      <c r="C56" s="100">
        <f t="shared" si="0"/>
        <v>2525</v>
      </c>
      <c r="D56" s="100">
        <f t="shared" si="0"/>
        <v>2134</v>
      </c>
      <c r="E56" s="100">
        <f t="shared" si="0"/>
        <v>2291</v>
      </c>
      <c r="F56" s="100">
        <f t="shared" si="0"/>
        <v>906</v>
      </c>
      <c r="G56" s="100">
        <f t="shared" si="0"/>
        <v>2219</v>
      </c>
      <c r="H56" s="100">
        <f t="shared" si="1"/>
        <v>-306</v>
      </c>
      <c r="J56" s="100"/>
      <c r="K56" s="94"/>
    </row>
    <row r="57" spans="2:45" s="1" customFormat="1" ht="14.25" x14ac:dyDescent="0.2">
      <c r="B57" s="48" t="s">
        <v>29</v>
      </c>
      <c r="C57" s="97">
        <f t="shared" si="0"/>
        <v>4986</v>
      </c>
      <c r="D57" s="97">
        <f t="shared" si="0"/>
        <v>4290</v>
      </c>
      <c r="E57" s="97">
        <f t="shared" si="0"/>
        <v>4643</v>
      </c>
      <c r="F57" s="97">
        <f t="shared" si="0"/>
        <v>1619</v>
      </c>
      <c r="G57" s="97">
        <f t="shared" si="0"/>
        <v>4136</v>
      </c>
      <c r="H57" s="97">
        <f t="shared" si="1"/>
        <v>-850</v>
      </c>
      <c r="J57" s="133"/>
      <c r="K57" s="94"/>
      <c r="V57" s="135"/>
      <c r="W57" s="135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</row>
    <row r="58" spans="2:45" s="1" customFormat="1" ht="24.95" customHeight="1" x14ac:dyDescent="0.2">
      <c r="B58" s="130" t="s">
        <v>199</v>
      </c>
      <c r="C58" s="133"/>
      <c r="D58" s="133"/>
      <c r="E58" s="133"/>
      <c r="F58" s="133"/>
      <c r="G58" s="133"/>
      <c r="H58" s="133"/>
      <c r="I58" s="133"/>
      <c r="J58" s="99"/>
      <c r="K58" s="100"/>
      <c r="L58" s="95"/>
      <c r="V58" s="135"/>
      <c r="W58" s="135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</row>
    <row r="59" spans="2:45" s="1" customFormat="1" ht="14.25" x14ac:dyDescent="0.2">
      <c r="C59" s="100"/>
      <c r="D59" s="100"/>
      <c r="E59" s="100"/>
      <c r="F59" s="100"/>
      <c r="G59" s="100"/>
      <c r="H59" s="100"/>
      <c r="I59" s="100"/>
      <c r="J59" s="95"/>
      <c r="K59" s="100"/>
      <c r="L59" s="95"/>
      <c r="V59" s="135"/>
      <c r="W59" s="135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</row>
    <row r="60" spans="2:45" s="1" customFormat="1" ht="14.25" x14ac:dyDescent="0.2">
      <c r="G60" s="134"/>
      <c r="H60" s="134"/>
      <c r="I60" s="100"/>
      <c r="J60" s="95"/>
      <c r="K60" s="100"/>
      <c r="L60" s="95"/>
      <c r="V60" s="135"/>
      <c r="W60" s="135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</row>
    <row r="61" spans="2:45" s="1" customFormat="1" ht="14.25" x14ac:dyDescent="0.2">
      <c r="B61" s="85"/>
      <c r="C61" s="88"/>
      <c r="D61" s="88"/>
      <c r="E61" s="88"/>
      <c r="F61" s="88"/>
      <c r="G61" s="88"/>
      <c r="H61" s="100"/>
      <c r="I61" s="100"/>
      <c r="J61" s="95"/>
      <c r="K61" s="100"/>
      <c r="L61" s="95"/>
      <c r="V61" s="135"/>
      <c r="W61" s="135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</row>
    <row r="62" spans="2:45" s="1" customFormat="1" ht="14.25" x14ac:dyDescent="0.2">
      <c r="B62" s="85"/>
      <c r="C62" s="85">
        <v>2017</v>
      </c>
      <c r="D62" s="85">
        <v>2018</v>
      </c>
      <c r="E62" s="85">
        <v>2019</v>
      </c>
      <c r="F62" s="85">
        <v>2020</v>
      </c>
      <c r="G62" s="169">
        <v>2021</v>
      </c>
      <c r="H62" s="100"/>
      <c r="I62" s="100"/>
      <c r="J62" s="95"/>
      <c r="K62" s="100"/>
      <c r="L62" s="95"/>
      <c r="V62" s="135"/>
      <c r="W62" s="135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</row>
    <row r="63" spans="2:45" s="1" customFormat="1" ht="14.25" x14ac:dyDescent="0.2">
      <c r="B63" s="85" t="s">
        <v>114</v>
      </c>
      <c r="C63" s="88">
        <f>C55/$C$55*100</f>
        <v>100</v>
      </c>
      <c r="D63" s="88">
        <f>D55/$C$55*100</f>
        <v>87.606663957740764</v>
      </c>
      <c r="E63" s="88">
        <f>E55/$C$55*100</f>
        <v>95.570906135717195</v>
      </c>
      <c r="F63" s="88">
        <f>F55/$C$55*100</f>
        <v>28.971962616822427</v>
      </c>
      <c r="G63" s="88">
        <f>G55/$C$55*100</f>
        <v>77.895164567249083</v>
      </c>
      <c r="H63" s="100"/>
      <c r="I63" s="100"/>
      <c r="J63" s="95"/>
      <c r="K63" s="100"/>
      <c r="L63" s="95"/>
      <c r="V63" s="135"/>
      <c r="W63" s="135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</row>
    <row r="64" spans="2:45" s="1" customFormat="1" ht="14.25" x14ac:dyDescent="0.2">
      <c r="B64" s="85" t="s">
        <v>115</v>
      </c>
      <c r="C64" s="88">
        <f>C56/$C$56*100</f>
        <v>100</v>
      </c>
      <c r="D64" s="88">
        <f>D56/$C$56*100</f>
        <v>84.514851485148512</v>
      </c>
      <c r="E64" s="88">
        <f>E56/$C$56*100</f>
        <v>90.732673267326732</v>
      </c>
      <c r="F64" s="88">
        <f>F56/$C$56*100</f>
        <v>35.881188118811878</v>
      </c>
      <c r="G64" s="88">
        <f>G56/$C$56*100</f>
        <v>87.881188118811878</v>
      </c>
      <c r="H64" s="100"/>
      <c r="I64" s="100"/>
      <c r="J64" s="95"/>
      <c r="K64" s="100"/>
      <c r="L64" s="95"/>
      <c r="V64" s="135"/>
      <c r="W64" s="135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</row>
    <row r="65" spans="2:45" s="1" customFormat="1" ht="14.25" x14ac:dyDescent="0.2">
      <c r="B65" s="85"/>
      <c r="C65" s="85"/>
      <c r="D65" s="85"/>
      <c r="E65" s="85"/>
      <c r="F65" s="85"/>
      <c r="G65" s="169"/>
      <c r="H65" s="100"/>
      <c r="I65" s="100"/>
      <c r="J65" s="95"/>
      <c r="K65" s="100"/>
      <c r="L65" s="95"/>
      <c r="V65" s="135"/>
      <c r="W65" s="135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</row>
    <row r="66" spans="2:45" s="1" customFormat="1" ht="14.25" x14ac:dyDescent="0.2">
      <c r="B66" s="85"/>
      <c r="C66" s="88"/>
      <c r="D66" s="88"/>
      <c r="E66" s="88"/>
      <c r="F66" s="88"/>
      <c r="G66" s="88"/>
      <c r="H66" s="100"/>
      <c r="I66" s="100"/>
      <c r="J66" s="95"/>
      <c r="K66" s="100"/>
      <c r="L66" s="95"/>
      <c r="V66" s="135"/>
      <c r="W66" s="135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</row>
    <row r="67" spans="2:45" s="1" customFormat="1" x14ac:dyDescent="0.2">
      <c r="C67" s="100"/>
      <c r="D67" s="100"/>
      <c r="E67" s="100"/>
      <c r="F67" s="100"/>
      <c r="G67" s="100"/>
    </row>
    <row r="68" spans="2:45" s="1" customFormat="1" x14ac:dyDescent="0.2"/>
    <row r="69" spans="2:45" s="1" customFormat="1" x14ac:dyDescent="0.2"/>
    <row r="70" spans="2:45" s="1" customFormat="1" x14ac:dyDescent="0.2"/>
    <row r="71" spans="2:45" s="1" customFormat="1" x14ac:dyDescent="0.2"/>
    <row r="72" spans="2:45" s="1" customFormat="1" x14ac:dyDescent="0.2"/>
    <row r="73" spans="2:45" s="1" customFormat="1" x14ac:dyDescent="0.2"/>
    <row r="74" spans="2:45" s="1" customFormat="1" x14ac:dyDescent="0.2"/>
    <row r="77" spans="2:45" x14ac:dyDescent="0.2">
      <c r="B77" s="1"/>
      <c r="C77" s="100"/>
      <c r="D77" s="142"/>
      <c r="E77" s="142"/>
      <c r="F77" s="142"/>
      <c r="G77" s="142"/>
    </row>
    <row r="78" spans="2:45" x14ac:dyDescent="0.2">
      <c r="B78" s="1"/>
      <c r="C78" s="100"/>
      <c r="D78" s="142"/>
      <c r="E78" s="142"/>
      <c r="F78" s="142"/>
      <c r="G78" s="142"/>
    </row>
  </sheetData>
  <sheetProtection sheet="1" objects="1" scenarios="1"/>
  <mergeCells count="6">
    <mergeCell ref="B19:T21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5C257-693F-4532-AB80-4B6C88B01F09}">
  <sheetPr>
    <tabColor theme="7"/>
    <pageSetUpPr fitToPage="1"/>
  </sheetPr>
  <dimension ref="B2:AS78"/>
  <sheetViews>
    <sheetView zoomScaleNormal="100" zoomScalePageLayoutView="125" workbookViewId="0">
      <selection activeCell="B43" sqref="B43"/>
    </sheetView>
  </sheetViews>
  <sheetFormatPr defaultColWidth="8.75" defaultRowHeight="12.75" x14ac:dyDescent="0.2"/>
  <cols>
    <col min="1" max="1" width="4.125" style="31" customWidth="1"/>
    <col min="2" max="2" width="18.875" style="31" customWidth="1"/>
    <col min="3" max="7" width="8.625" style="31" bestFit="1" customWidth="1"/>
    <col min="8" max="8" width="8.125" style="31" customWidth="1"/>
    <col min="9" max="9" width="8.625" style="31" bestFit="1" customWidth="1"/>
    <col min="10" max="10" width="10" style="31" customWidth="1"/>
    <col min="11" max="11" width="8.125" style="31" customWidth="1"/>
    <col min="12" max="12" width="8.625" style="31" bestFit="1" customWidth="1"/>
    <col min="13" max="20" width="8.125" style="31" customWidth="1"/>
    <col min="21" max="16384" width="8.75" style="31"/>
  </cols>
  <sheetData>
    <row r="2" spans="2:44" ht="15" customHeight="1" x14ac:dyDescent="0.2">
      <c r="B2" s="183" t="s">
        <v>128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2:44" x14ac:dyDescent="0.2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2:44" x14ac:dyDescent="0.2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</row>
    <row r="5" spans="2:44" ht="13.5" customHeight="1" x14ac:dyDescent="0.2">
      <c r="C5" s="33"/>
      <c r="D5" s="33"/>
      <c r="E5" s="33"/>
      <c r="F5" s="33"/>
      <c r="G5" s="33"/>
      <c r="H5" s="33"/>
      <c r="I5" s="33"/>
      <c r="J5" s="33"/>
      <c r="K5" s="33"/>
      <c r="L5" s="33"/>
      <c r="O5" s="31" t="s">
        <v>23</v>
      </c>
      <c r="V5" s="117"/>
      <c r="W5" s="17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</row>
    <row r="6" spans="2:44" s="43" customFormat="1" ht="24.95" customHeight="1" x14ac:dyDescent="0.2">
      <c r="B6" s="35" t="s">
        <v>136</v>
      </c>
      <c r="C6" s="33"/>
      <c r="D6" s="33"/>
      <c r="E6" s="33"/>
      <c r="F6" s="33"/>
      <c r="G6" s="33"/>
      <c r="H6" s="33"/>
      <c r="I6" s="33"/>
      <c r="J6" s="33"/>
      <c r="K6" s="119"/>
      <c r="L6" s="119"/>
      <c r="M6" s="119"/>
      <c r="N6" s="119"/>
      <c r="O6" s="33"/>
      <c r="P6" s="33"/>
      <c r="Q6" s="33"/>
      <c r="V6" s="17"/>
      <c r="W6" s="17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2:44" ht="24.75" customHeight="1" x14ac:dyDescent="0.2">
      <c r="B7" s="148" t="s">
        <v>28</v>
      </c>
      <c r="C7" s="190" t="s">
        <v>92</v>
      </c>
      <c r="D7" s="190"/>
      <c r="E7" s="190"/>
      <c r="F7" s="205" t="s">
        <v>93</v>
      </c>
      <c r="G7" s="205"/>
      <c r="H7" s="205"/>
      <c r="I7" s="205" t="s">
        <v>94</v>
      </c>
      <c r="J7" s="205"/>
      <c r="K7" s="119"/>
      <c r="L7" s="119"/>
      <c r="M7" s="119"/>
      <c r="N7" s="119"/>
      <c r="O7" s="206"/>
      <c r="P7" s="206"/>
      <c r="Q7" s="206"/>
      <c r="W7" s="117" t="s">
        <v>95</v>
      </c>
      <c r="X7" s="118"/>
      <c r="Y7" s="118"/>
      <c r="Z7" s="118"/>
      <c r="AA7" s="118"/>
      <c r="AB7" s="118"/>
      <c r="AC7" s="118"/>
      <c r="AD7" s="118"/>
      <c r="AE7" s="118"/>
      <c r="AF7" s="118"/>
    </row>
    <row r="8" spans="2:44" ht="35.1" customHeight="1" x14ac:dyDescent="0.2">
      <c r="B8" s="120"/>
      <c r="C8" s="39" t="s">
        <v>96</v>
      </c>
      <c r="D8" s="40" t="s">
        <v>80</v>
      </c>
      <c r="E8" s="40" t="s">
        <v>81</v>
      </c>
      <c r="F8" s="39" t="s">
        <v>96</v>
      </c>
      <c r="G8" s="40" t="s">
        <v>80</v>
      </c>
      <c r="H8" s="40" t="s">
        <v>81</v>
      </c>
      <c r="I8" s="39" t="s">
        <v>96</v>
      </c>
      <c r="J8" s="40" t="s">
        <v>97</v>
      </c>
      <c r="K8" s="119"/>
      <c r="L8" s="119"/>
      <c r="M8" s="119"/>
      <c r="N8" s="119"/>
      <c r="O8" s="121"/>
      <c r="P8" s="119"/>
      <c r="Q8" s="119"/>
      <c r="W8" s="17"/>
      <c r="X8" s="118"/>
      <c r="Y8" s="118"/>
      <c r="Z8" s="118"/>
      <c r="AA8" s="118"/>
      <c r="AB8" s="118"/>
      <c r="AC8" s="118"/>
      <c r="AD8" s="118"/>
      <c r="AE8" s="118"/>
      <c r="AF8" s="118"/>
    </row>
    <row r="9" spans="2:44" ht="19.5" customHeight="1" x14ac:dyDescent="0.2">
      <c r="B9" s="1" t="s">
        <v>116</v>
      </c>
      <c r="C9" s="8">
        <f>G25</f>
        <v>10595</v>
      </c>
      <c r="D9" s="3">
        <f>G25-F25</f>
        <v>2218</v>
      </c>
      <c r="E9" s="13">
        <f>(G25-F25)/F25</f>
        <v>0.26477259161991168</v>
      </c>
      <c r="F9" s="8">
        <f>G40</f>
        <v>7179</v>
      </c>
      <c r="G9" s="3">
        <f>G40-F40</f>
        <v>270</v>
      </c>
      <c r="H9" s="13">
        <f>(G40-F40)/F40</f>
        <v>3.9079461571862789E-2</v>
      </c>
      <c r="I9" s="8">
        <f>G55</f>
        <v>3416</v>
      </c>
      <c r="J9" s="3">
        <f>G55-F55</f>
        <v>1948</v>
      </c>
      <c r="K9" s="119"/>
      <c r="L9" s="119"/>
      <c r="M9" s="119"/>
      <c r="N9" s="119"/>
      <c r="O9" s="3"/>
      <c r="P9" s="122"/>
      <c r="Q9" s="123"/>
      <c r="W9" s="124"/>
      <c r="X9" s="125">
        <v>2017</v>
      </c>
      <c r="Y9" s="125">
        <v>2018</v>
      </c>
      <c r="Z9" s="125">
        <v>2019</v>
      </c>
      <c r="AA9" s="125">
        <v>2020</v>
      </c>
      <c r="AB9" s="125">
        <v>2021</v>
      </c>
      <c r="AC9" s="17"/>
      <c r="AD9" s="17"/>
      <c r="AE9" s="17"/>
      <c r="AF9" s="17"/>
    </row>
    <row r="10" spans="2:44" ht="13.5" customHeight="1" x14ac:dyDescent="0.2">
      <c r="B10" s="1" t="s">
        <v>117</v>
      </c>
      <c r="C10" s="8">
        <f>G26</f>
        <v>2981</v>
      </c>
      <c r="D10" s="3">
        <f>G26-F26</f>
        <v>377</v>
      </c>
      <c r="E10" s="13">
        <f>(G26-F26)/F26</f>
        <v>0.14477726574500768</v>
      </c>
      <c r="F10" s="8">
        <f>G41</f>
        <v>2297</v>
      </c>
      <c r="G10" s="3">
        <f>G41-F41</f>
        <v>-183</v>
      </c>
      <c r="H10" s="13">
        <f>(G41-F41)/F41</f>
        <v>-7.3790322580645162E-2</v>
      </c>
      <c r="I10" s="8">
        <f>G56</f>
        <v>684</v>
      </c>
      <c r="J10" s="3">
        <f>G56-F56</f>
        <v>560</v>
      </c>
      <c r="K10" s="119"/>
      <c r="L10" s="119"/>
      <c r="M10" s="119"/>
      <c r="N10" s="119"/>
      <c r="O10" s="3"/>
      <c r="P10" s="122"/>
      <c r="Q10" s="123"/>
      <c r="W10" s="17" t="s">
        <v>92</v>
      </c>
      <c r="X10" s="126">
        <f>C27</f>
        <v>23200</v>
      </c>
      <c r="Y10" s="126">
        <f t="shared" ref="Y10:AB10" si="0">D27</f>
        <v>23874</v>
      </c>
      <c r="Z10" s="126">
        <f t="shared" si="0"/>
        <v>24361</v>
      </c>
      <c r="AA10" s="126">
        <f t="shared" si="0"/>
        <v>10981</v>
      </c>
      <c r="AB10" s="126">
        <f t="shared" si="0"/>
        <v>13576</v>
      </c>
      <c r="AC10" s="17"/>
      <c r="AD10" s="17"/>
      <c r="AE10" s="17"/>
      <c r="AF10" s="17"/>
    </row>
    <row r="11" spans="2:44" ht="15.75" customHeight="1" x14ac:dyDescent="0.2">
      <c r="B11" s="127" t="s">
        <v>98</v>
      </c>
      <c r="C11" s="9">
        <f>G27</f>
        <v>13576</v>
      </c>
      <c r="D11" s="3">
        <f>G27-F27</f>
        <v>2595</v>
      </c>
      <c r="E11" s="13">
        <f>(G27-F27)/F27</f>
        <v>0.23631727529368909</v>
      </c>
      <c r="F11" s="8">
        <f>G42</f>
        <v>9476</v>
      </c>
      <c r="G11" s="3">
        <f>G42-F42</f>
        <v>87</v>
      </c>
      <c r="H11" s="13">
        <f>(G42-F42)/F42</f>
        <v>9.2661625306209392E-3</v>
      </c>
      <c r="I11" s="8">
        <f>G57</f>
        <v>4100</v>
      </c>
      <c r="J11" s="3">
        <f>G57-F57</f>
        <v>2508</v>
      </c>
      <c r="K11" s="119"/>
      <c r="L11" s="119"/>
      <c r="M11" s="119"/>
      <c r="N11" s="119"/>
      <c r="O11" s="3"/>
      <c r="P11" s="122"/>
      <c r="Q11" s="123"/>
      <c r="W11" s="17" t="s">
        <v>93</v>
      </c>
      <c r="X11" s="126">
        <f>C42</f>
        <v>18317</v>
      </c>
      <c r="Y11" s="126">
        <f t="shared" ref="Y11:AB11" si="1">D42</f>
        <v>19664</v>
      </c>
      <c r="Z11" s="126">
        <f t="shared" si="1"/>
        <v>19758</v>
      </c>
      <c r="AA11" s="126">
        <f t="shared" si="1"/>
        <v>9389</v>
      </c>
      <c r="AB11" s="126">
        <f t="shared" si="1"/>
        <v>9476</v>
      </c>
      <c r="AC11" s="17"/>
      <c r="AD11" s="17"/>
      <c r="AE11" s="17"/>
      <c r="AF11" s="17"/>
    </row>
    <row r="12" spans="2:44" ht="15.75" customHeight="1" x14ac:dyDescent="0.2">
      <c r="B12" s="130" t="s">
        <v>91</v>
      </c>
      <c r="C12" s="42"/>
      <c r="D12" s="42"/>
      <c r="E12" s="42"/>
      <c r="F12" s="42"/>
      <c r="G12" s="42"/>
      <c r="H12" s="42"/>
      <c r="I12" s="42"/>
      <c r="J12" s="42"/>
      <c r="K12" s="119"/>
      <c r="L12" s="119"/>
      <c r="M12" s="119"/>
      <c r="N12" s="119"/>
      <c r="O12" s="3"/>
      <c r="P12" s="122"/>
      <c r="Q12" s="123"/>
      <c r="W12" s="128" t="s">
        <v>94</v>
      </c>
      <c r="X12" s="129">
        <f>X10-X11</f>
        <v>4883</v>
      </c>
      <c r="Y12" s="129">
        <f>Y10-Y11</f>
        <v>4210</v>
      </c>
      <c r="Z12" s="129">
        <f>Z10-Z11</f>
        <v>4603</v>
      </c>
      <c r="AA12" s="129">
        <f>AA10-AA11</f>
        <v>1592</v>
      </c>
      <c r="AB12" s="129">
        <f>AB10-AB11</f>
        <v>4100</v>
      </c>
      <c r="AC12" s="17"/>
      <c r="AD12" s="17"/>
      <c r="AE12" s="17"/>
      <c r="AF12" s="17"/>
    </row>
    <row r="13" spans="2:44" ht="15.75" customHeight="1" x14ac:dyDescent="0.2">
      <c r="K13" s="119"/>
      <c r="L13" s="119"/>
      <c r="M13" s="119"/>
      <c r="N13" s="119"/>
      <c r="O13" s="3"/>
      <c r="P13" s="122"/>
      <c r="Q13" s="123"/>
      <c r="W13" s="17"/>
      <c r="X13" s="126"/>
      <c r="Y13" s="126"/>
      <c r="Z13" s="126"/>
      <c r="AA13" s="126"/>
      <c r="AB13" s="126"/>
      <c r="AC13" s="17"/>
      <c r="AD13" s="17"/>
      <c r="AE13" s="17"/>
      <c r="AF13" s="17"/>
    </row>
    <row r="14" spans="2:44" ht="21" customHeight="1" x14ac:dyDescent="0.2">
      <c r="K14" s="119"/>
      <c r="L14" s="119"/>
      <c r="M14" s="119"/>
      <c r="N14" s="119"/>
      <c r="O14" s="3"/>
      <c r="P14" s="122"/>
      <c r="Q14" s="123"/>
      <c r="AC14" s="17"/>
      <c r="AD14" s="17"/>
      <c r="AE14" s="17"/>
      <c r="AF14" s="17"/>
    </row>
    <row r="15" spans="2:44" ht="24.95" customHeight="1" x14ac:dyDescent="0.2">
      <c r="K15" s="119"/>
      <c r="L15" s="119"/>
      <c r="M15" s="119"/>
      <c r="N15" s="119"/>
      <c r="AC15" s="17"/>
      <c r="AD15" s="118"/>
      <c r="AE15" s="117"/>
      <c r="AF15" s="118"/>
    </row>
    <row r="16" spans="2:44" ht="24.95" customHeight="1" x14ac:dyDescent="0.2">
      <c r="B16" s="131"/>
      <c r="K16" s="119"/>
      <c r="L16" s="119"/>
      <c r="M16" s="119"/>
      <c r="N16" s="119"/>
      <c r="AC16" s="17"/>
      <c r="AD16" s="118"/>
      <c r="AE16" s="117"/>
      <c r="AF16" s="118"/>
    </row>
    <row r="17" spans="2:32" ht="24.95" customHeight="1" x14ac:dyDescent="0.2">
      <c r="B17" s="131"/>
      <c r="K17" s="119"/>
      <c r="L17" s="119"/>
      <c r="M17" s="119"/>
      <c r="N17" s="119"/>
      <c r="AC17" s="17"/>
      <c r="AD17" s="118"/>
      <c r="AE17" s="117"/>
      <c r="AF17" s="118"/>
    </row>
    <row r="18" spans="2:32" ht="24.95" customHeight="1" x14ac:dyDescent="0.2">
      <c r="B18" s="131"/>
      <c r="K18" s="119"/>
      <c r="L18" s="119"/>
      <c r="M18" s="119"/>
      <c r="N18" s="119"/>
      <c r="W18" s="118"/>
      <c r="AC18" s="17"/>
      <c r="AD18" s="118"/>
      <c r="AE18" s="117"/>
      <c r="AF18" s="118"/>
    </row>
    <row r="19" spans="2:32" ht="14.25" x14ac:dyDescent="0.2">
      <c r="B19" s="183" t="s">
        <v>129</v>
      </c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V19" s="1"/>
      <c r="X19" s="1"/>
      <c r="Z19" s="1"/>
      <c r="AB19" s="1"/>
      <c r="AF19" s="126"/>
    </row>
    <row r="20" spans="2:32" ht="14.25" x14ac:dyDescent="0.2"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V20" s="1"/>
      <c r="W20" s="1"/>
      <c r="X20" s="1"/>
      <c r="Y20" s="1"/>
      <c r="Z20" s="1"/>
      <c r="AA20" s="1"/>
      <c r="AB20" s="1"/>
      <c r="AC20" s="1"/>
      <c r="AD20" s="118"/>
      <c r="AE20" s="118"/>
      <c r="AF20" s="118"/>
    </row>
    <row r="21" spans="2:32" ht="14.25" x14ac:dyDescent="0.2"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V21" s="1"/>
      <c r="W21" s="1"/>
      <c r="X21" s="1"/>
      <c r="Y21" s="1"/>
      <c r="Z21" s="1"/>
      <c r="AA21" s="1"/>
      <c r="AB21" s="1"/>
      <c r="AC21" s="1"/>
      <c r="AD21" s="118"/>
      <c r="AE21" s="118"/>
      <c r="AF21" s="118"/>
    </row>
    <row r="22" spans="2:32" ht="14.25" x14ac:dyDescent="0.2">
      <c r="V22" s="1"/>
      <c r="W22" s="1"/>
      <c r="X22" s="1"/>
      <c r="Y22" s="1"/>
      <c r="Z22" s="1"/>
      <c r="AA22" s="1"/>
      <c r="AB22" s="1"/>
      <c r="AC22" s="1"/>
      <c r="AD22" s="118"/>
      <c r="AE22" s="118"/>
      <c r="AF22" s="118"/>
    </row>
    <row r="23" spans="2:32" ht="24.95" customHeight="1" x14ac:dyDescent="0.2">
      <c r="B23" s="35" t="s">
        <v>137</v>
      </c>
      <c r="V23" s="1"/>
      <c r="W23" s="1"/>
      <c r="X23" s="1"/>
      <c r="Y23" s="1"/>
      <c r="Z23" s="1"/>
      <c r="AA23" s="1"/>
      <c r="AB23" s="1"/>
      <c r="AC23" s="1"/>
      <c r="AD23" s="118"/>
      <c r="AE23" s="118"/>
      <c r="AF23" s="118"/>
    </row>
    <row r="24" spans="2:32" ht="25.5" x14ac:dyDescent="0.2">
      <c r="B24" s="38" t="s">
        <v>99</v>
      </c>
      <c r="C24" s="44">
        <v>2017</v>
      </c>
      <c r="D24" s="44">
        <v>2018</v>
      </c>
      <c r="E24" s="44">
        <v>2019</v>
      </c>
      <c r="F24" s="45">
        <v>2020</v>
      </c>
      <c r="G24" s="45">
        <v>2021</v>
      </c>
      <c r="H24" s="40" t="s">
        <v>82</v>
      </c>
      <c r="I24" s="40" t="s">
        <v>83</v>
      </c>
      <c r="K24" s="119"/>
      <c r="L24" s="132"/>
      <c r="V24" s="1"/>
      <c r="W24" s="1"/>
      <c r="X24" s="1"/>
      <c r="Y24" s="1"/>
      <c r="Z24" s="1"/>
      <c r="AA24" s="1"/>
      <c r="AB24" s="1"/>
      <c r="AC24" s="1"/>
      <c r="AD24" s="118"/>
      <c r="AE24" s="118"/>
      <c r="AF24" s="118"/>
    </row>
    <row r="25" spans="2:32" ht="14.25" x14ac:dyDescent="0.2">
      <c r="B25" s="1" t="s">
        <v>116</v>
      </c>
      <c r="C25" s="3">
        <f>'[1]3. Nazionalità'!C9</f>
        <v>18323</v>
      </c>
      <c r="D25" s="3">
        <f>'[1]3. Nazionalità'!D9</f>
        <v>18287</v>
      </c>
      <c r="E25" s="3">
        <f>'[1]3. Nazionalità'!E9</f>
        <v>18805</v>
      </c>
      <c r="F25" s="3">
        <f>'[1]3. Nazionalità'!F9</f>
        <v>8377</v>
      </c>
      <c r="G25" s="3">
        <f>'[1]3. Nazionalità'!G9</f>
        <v>10595</v>
      </c>
      <c r="H25" s="3">
        <f>G25-C25</f>
        <v>-7728</v>
      </c>
      <c r="I25" s="13">
        <f>(G25-C25)/C25</f>
        <v>-0.42176499481525953</v>
      </c>
      <c r="V25" s="1"/>
      <c r="W25" s="1"/>
      <c r="X25" s="1"/>
      <c r="Y25" s="1"/>
      <c r="Z25" s="1"/>
      <c r="AA25" s="1"/>
      <c r="AB25" s="1"/>
      <c r="AC25" s="1"/>
      <c r="AD25" s="118"/>
      <c r="AE25" s="118"/>
      <c r="AF25" s="118"/>
    </row>
    <row r="26" spans="2:32" x14ac:dyDescent="0.2">
      <c r="B26" s="1" t="s">
        <v>117</v>
      </c>
      <c r="C26" s="3">
        <f>'[1]3. Nazionalità'!C10</f>
        <v>4877</v>
      </c>
      <c r="D26" s="3">
        <f>'[1]3. Nazionalità'!D10</f>
        <v>5587</v>
      </c>
      <c r="E26" s="3">
        <f>'[1]3. Nazionalità'!E10</f>
        <v>5556</v>
      </c>
      <c r="F26" s="3">
        <f>'[1]3. Nazionalità'!F10</f>
        <v>2604</v>
      </c>
      <c r="G26" s="3">
        <f>'[1]3. Nazionalità'!G10</f>
        <v>2981</v>
      </c>
      <c r="H26" s="3">
        <f>G26-C26</f>
        <v>-1896</v>
      </c>
      <c r="I26" s="13">
        <f>(G26-C26)/C26</f>
        <v>-0.3887635841705967</v>
      </c>
      <c r="V26" s="1"/>
      <c r="W26" s="1"/>
      <c r="X26" s="1"/>
      <c r="Y26" s="1"/>
      <c r="Z26" s="1"/>
      <c r="AA26" s="1"/>
      <c r="AB26" s="1"/>
      <c r="AC26" s="1"/>
    </row>
    <row r="27" spans="2:32" x14ac:dyDescent="0.2">
      <c r="B27" s="48" t="s">
        <v>29</v>
      </c>
      <c r="C27" s="9">
        <f>SUM(C25:C26)</f>
        <v>23200</v>
      </c>
      <c r="D27" s="9">
        <f>SUM(D25:D26)</f>
        <v>23874</v>
      </c>
      <c r="E27" s="9">
        <f>SUM(E25:E26)</f>
        <v>24361</v>
      </c>
      <c r="F27" s="9">
        <f>SUM(F25:F26)</f>
        <v>10981</v>
      </c>
      <c r="G27" s="9">
        <f>SUM(G25:G26)</f>
        <v>13576</v>
      </c>
      <c r="H27" s="9">
        <f>G27-C27</f>
        <v>-9624</v>
      </c>
      <c r="I27" s="49">
        <f>(G27-C27)/C27</f>
        <v>-0.41482758620689653</v>
      </c>
      <c r="V27" s="1"/>
      <c r="W27" s="1"/>
      <c r="X27" s="1"/>
      <c r="Y27" s="1"/>
      <c r="Z27" s="1"/>
      <c r="AA27" s="1"/>
      <c r="AB27" s="1"/>
      <c r="AC27" s="1"/>
    </row>
    <row r="28" spans="2:32" s="1" customFormat="1" ht="24.95" customHeight="1" x14ac:dyDescent="0.2">
      <c r="B28" s="130" t="s">
        <v>91</v>
      </c>
      <c r="C28" s="133"/>
      <c r="D28" s="133"/>
      <c r="E28" s="133"/>
      <c r="F28" s="133"/>
      <c r="G28" s="133"/>
      <c r="H28" s="133"/>
      <c r="I28" s="133"/>
      <c r="J28" s="99"/>
      <c r="K28" s="100"/>
      <c r="L28" s="95"/>
    </row>
    <row r="29" spans="2:32" s="1" customFormat="1" x14ac:dyDescent="0.2">
      <c r="C29" s="95"/>
      <c r="D29" s="95"/>
      <c r="E29" s="95"/>
      <c r="F29" s="95"/>
      <c r="G29" s="95"/>
      <c r="H29" s="95"/>
      <c r="I29" s="100"/>
      <c r="J29" s="95"/>
      <c r="K29" s="100"/>
      <c r="L29" s="95"/>
    </row>
    <row r="30" spans="2:32" s="1" customFormat="1" x14ac:dyDescent="0.2">
      <c r="C30" s="1">
        <v>2017</v>
      </c>
      <c r="D30" s="1">
        <v>2018</v>
      </c>
      <c r="E30" s="1">
        <v>2019</v>
      </c>
      <c r="F30" s="1">
        <v>2020</v>
      </c>
      <c r="G30" s="134">
        <v>2021</v>
      </c>
      <c r="H30" s="134"/>
      <c r="I30" s="100"/>
      <c r="J30" s="95"/>
      <c r="K30" s="100"/>
      <c r="L30" s="95"/>
    </row>
    <row r="31" spans="2:32" s="1" customFormat="1" x14ac:dyDescent="0.2">
      <c r="B31" s="1" t="s">
        <v>116</v>
      </c>
      <c r="C31" s="100">
        <f>C25/$C$25*100</f>
        <v>100</v>
      </c>
      <c r="D31" s="100">
        <f>D25/$C$25*100</f>
        <v>99.803525623533261</v>
      </c>
      <c r="E31" s="100">
        <f>E25/$C$25*100</f>
        <v>102.63057359602685</v>
      </c>
      <c r="F31" s="100">
        <f>F25/$C$25*100</f>
        <v>45.718495879495713</v>
      </c>
      <c r="G31" s="100">
        <f>G25/$C$25*100</f>
        <v>57.823500518474049</v>
      </c>
      <c r="H31" s="100"/>
      <c r="I31" s="100"/>
      <c r="J31" s="95"/>
      <c r="K31" s="100"/>
      <c r="L31" s="95"/>
    </row>
    <row r="32" spans="2:32" s="1" customFormat="1" x14ac:dyDescent="0.2">
      <c r="B32" s="1" t="s">
        <v>117</v>
      </c>
      <c r="C32" s="100">
        <f>C26/$C$26*100</f>
        <v>100</v>
      </c>
      <c r="D32" s="100">
        <f>D26/$C$26*100</f>
        <v>114.55812999794956</v>
      </c>
      <c r="E32" s="100">
        <f>E26/$C$26*100</f>
        <v>113.92249333606725</v>
      </c>
      <c r="F32" s="100">
        <f>F26/$C$26*100</f>
        <v>53.393479598113593</v>
      </c>
      <c r="G32" s="100">
        <f>G26/$C$26*100</f>
        <v>61.123641582940337</v>
      </c>
      <c r="H32" s="100"/>
      <c r="I32" s="100"/>
      <c r="J32" s="95"/>
      <c r="K32" s="100"/>
      <c r="L32" s="95"/>
    </row>
    <row r="33" spans="2:45" s="1" customFormat="1" x14ac:dyDescent="0.2">
      <c r="C33" s="100"/>
      <c r="D33" s="100"/>
      <c r="E33" s="100"/>
      <c r="F33" s="100"/>
      <c r="G33" s="100"/>
      <c r="H33" s="100"/>
      <c r="I33" s="100"/>
      <c r="J33" s="95"/>
      <c r="K33" s="100"/>
      <c r="L33" s="95"/>
    </row>
    <row r="34" spans="2:45" s="1" customFormat="1" x14ac:dyDescent="0.2">
      <c r="C34" s="100"/>
      <c r="D34" s="100"/>
      <c r="E34" s="100"/>
      <c r="F34" s="100"/>
      <c r="G34" s="100"/>
      <c r="H34" s="100"/>
      <c r="I34" s="100"/>
      <c r="J34" s="95"/>
      <c r="K34" s="100"/>
      <c r="L34" s="95"/>
    </row>
    <row r="35" spans="2:45" s="1" customFormat="1" x14ac:dyDescent="0.2">
      <c r="C35" s="100"/>
      <c r="D35" s="100"/>
      <c r="E35" s="100"/>
      <c r="F35" s="100"/>
      <c r="G35" s="100"/>
      <c r="H35" s="100"/>
      <c r="I35" s="100"/>
      <c r="J35" s="95"/>
      <c r="K35" s="100"/>
      <c r="L35" s="95"/>
    </row>
    <row r="36" spans="2:45" s="1" customFormat="1" x14ac:dyDescent="0.2">
      <c r="B36" s="11"/>
      <c r="C36" s="95"/>
      <c r="D36" s="95"/>
      <c r="E36" s="95"/>
      <c r="F36" s="95"/>
      <c r="G36" s="95"/>
      <c r="H36" s="95"/>
      <c r="I36" s="100"/>
      <c r="J36" s="95"/>
      <c r="K36" s="100"/>
      <c r="L36" s="95"/>
    </row>
    <row r="37" spans="2:45" s="1" customFormat="1" x14ac:dyDescent="0.2"/>
    <row r="38" spans="2:45" s="1" customFormat="1" ht="24.95" customHeight="1" x14ac:dyDescent="0.2">
      <c r="B38" s="96" t="s">
        <v>138</v>
      </c>
      <c r="V38" s="135"/>
      <c r="W38" s="135"/>
      <c r="X38" s="135"/>
      <c r="Y38" s="135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</row>
    <row r="39" spans="2:45" s="1" customFormat="1" ht="25.5" x14ac:dyDescent="0.2">
      <c r="B39" s="2" t="s">
        <v>100</v>
      </c>
      <c r="C39" s="137">
        <v>2017</v>
      </c>
      <c r="D39" s="137">
        <v>2018</v>
      </c>
      <c r="E39" s="137">
        <v>2019</v>
      </c>
      <c r="F39" s="138">
        <v>2020</v>
      </c>
      <c r="G39" s="45">
        <v>2021</v>
      </c>
      <c r="H39" s="139" t="s">
        <v>82</v>
      </c>
      <c r="I39" s="139" t="s">
        <v>83</v>
      </c>
      <c r="K39" s="140"/>
      <c r="L39" s="141"/>
      <c r="V39" s="135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</row>
    <row r="40" spans="2:45" s="1" customFormat="1" x14ac:dyDescent="0.2">
      <c r="B40" s="1" t="s">
        <v>116</v>
      </c>
      <c r="C40" s="100">
        <f>'[1]3. Nazionalità'!C14</f>
        <v>14133</v>
      </c>
      <c r="D40" s="100">
        <f>'[1]3. Nazionalità'!D14</f>
        <v>14831</v>
      </c>
      <c r="E40" s="100">
        <f>'[1]3. Nazionalità'!E14</f>
        <v>15035</v>
      </c>
      <c r="F40" s="100">
        <f>'[1]3. Nazionalità'!F14</f>
        <v>6909</v>
      </c>
      <c r="G40" s="100">
        <f>'[1]3. Nazionalità'!G14</f>
        <v>7179</v>
      </c>
      <c r="H40" s="100">
        <f>G40-C40</f>
        <v>-6954</v>
      </c>
      <c r="I40" s="95">
        <f>(G40-C40)/C40</f>
        <v>-0.49203990660157076</v>
      </c>
      <c r="J40" s="100"/>
      <c r="K40" s="94"/>
    </row>
    <row r="41" spans="2:45" s="1" customFormat="1" x14ac:dyDescent="0.2">
      <c r="B41" s="1" t="s">
        <v>117</v>
      </c>
      <c r="C41" s="100">
        <f>'[1]3. Nazionalità'!C15</f>
        <v>4184</v>
      </c>
      <c r="D41" s="100">
        <f>'[1]3. Nazionalità'!D15</f>
        <v>4833</v>
      </c>
      <c r="E41" s="100">
        <f>'[1]3. Nazionalità'!E15</f>
        <v>4723</v>
      </c>
      <c r="F41" s="100">
        <f>'[1]3. Nazionalità'!F15</f>
        <v>2480</v>
      </c>
      <c r="G41" s="100">
        <f>'[1]3. Nazionalità'!G15</f>
        <v>2297</v>
      </c>
      <c r="H41" s="100">
        <f>G41-C41</f>
        <v>-1887</v>
      </c>
      <c r="I41" s="95">
        <f>(G41-C41)/C41</f>
        <v>-0.45100382409177819</v>
      </c>
      <c r="J41" s="100"/>
      <c r="K41" s="94"/>
    </row>
    <row r="42" spans="2:45" s="1" customFormat="1" ht="14.25" x14ac:dyDescent="0.2">
      <c r="B42" s="48" t="s">
        <v>29</v>
      </c>
      <c r="C42" s="97">
        <f>SUM(C40:C41)</f>
        <v>18317</v>
      </c>
      <c r="D42" s="97">
        <f>SUM(D40:D41)</f>
        <v>19664</v>
      </c>
      <c r="E42" s="97">
        <f>SUM(E40:E41)</f>
        <v>19758</v>
      </c>
      <c r="F42" s="97">
        <f>SUM(F40:F41)</f>
        <v>9389</v>
      </c>
      <c r="G42" s="97">
        <f>SUM(G40:G41)</f>
        <v>9476</v>
      </c>
      <c r="H42" s="97">
        <f>G42-C42</f>
        <v>-8841</v>
      </c>
      <c r="I42" s="98">
        <f>(G42-C42)/C42</f>
        <v>-0.4826663754981711</v>
      </c>
      <c r="J42" s="100"/>
      <c r="K42" s="94"/>
      <c r="V42" s="135"/>
      <c r="W42" s="135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</row>
    <row r="43" spans="2:45" s="1" customFormat="1" ht="24.95" customHeight="1" x14ac:dyDescent="0.2">
      <c r="B43" s="130" t="s">
        <v>183</v>
      </c>
      <c r="C43" s="133"/>
      <c r="D43" s="133"/>
      <c r="E43" s="133"/>
      <c r="F43" s="133"/>
      <c r="G43" s="133"/>
      <c r="H43" s="133"/>
      <c r="I43" s="133"/>
      <c r="J43" s="99"/>
      <c r="K43" s="100"/>
      <c r="L43" s="95"/>
      <c r="V43" s="135"/>
      <c r="W43" s="135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</row>
    <row r="44" spans="2:45" s="1" customFormat="1" ht="14.25" x14ac:dyDescent="0.2">
      <c r="C44" s="100"/>
      <c r="D44" s="100"/>
      <c r="E44" s="100"/>
      <c r="F44" s="100"/>
      <c r="G44" s="100"/>
      <c r="H44" s="100"/>
      <c r="I44" s="100"/>
      <c r="J44" s="95"/>
      <c r="K44" s="100"/>
      <c r="L44" s="95"/>
      <c r="V44" s="135"/>
      <c r="W44" s="135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</row>
    <row r="45" spans="2:45" s="1" customFormat="1" ht="14.25" x14ac:dyDescent="0.2">
      <c r="C45" s="1">
        <v>2017</v>
      </c>
      <c r="D45" s="1">
        <v>2018</v>
      </c>
      <c r="E45" s="1">
        <v>2019</v>
      </c>
      <c r="F45" s="1">
        <v>2020</v>
      </c>
      <c r="G45" s="134">
        <v>2021</v>
      </c>
      <c r="H45" s="134"/>
      <c r="I45" s="100"/>
      <c r="J45" s="95"/>
      <c r="K45" s="100"/>
      <c r="L45" s="95"/>
      <c r="V45" s="135"/>
      <c r="W45" s="135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</row>
    <row r="46" spans="2:45" s="1" customFormat="1" ht="14.25" x14ac:dyDescent="0.2">
      <c r="B46" s="1" t="s">
        <v>116</v>
      </c>
      <c r="C46" s="100">
        <f>C40/$C$40*100</f>
        <v>100</v>
      </c>
      <c r="D46" s="100">
        <f>D40/$C$40*100</f>
        <v>104.93879572631431</v>
      </c>
      <c r="E46" s="100">
        <f>E40/$C$40*100</f>
        <v>106.38222599589614</v>
      </c>
      <c r="F46" s="100">
        <f>F40/$C$40*100</f>
        <v>48.885586924219908</v>
      </c>
      <c r="G46" s="100">
        <f>G40/$C$40*100</f>
        <v>50.796009339842918</v>
      </c>
      <c r="H46" s="100"/>
      <c r="I46" s="100"/>
      <c r="J46" s="95"/>
      <c r="K46" s="100"/>
      <c r="L46" s="95"/>
      <c r="V46" s="135"/>
      <c r="W46" s="135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</row>
    <row r="47" spans="2:45" s="1" customFormat="1" ht="14.25" x14ac:dyDescent="0.2">
      <c r="B47" s="1" t="s">
        <v>117</v>
      </c>
      <c r="C47" s="100">
        <f>C41/$C$41*100</f>
        <v>100</v>
      </c>
      <c r="D47" s="100">
        <f>D41/$C$41*100</f>
        <v>115.5114722753346</v>
      </c>
      <c r="E47" s="100">
        <f>E41/$C$41*100</f>
        <v>112.88240917782026</v>
      </c>
      <c r="F47" s="100">
        <f>F41/$C$41*100</f>
        <v>59.273422562141484</v>
      </c>
      <c r="G47" s="100">
        <f>G41/$C$41*100</f>
        <v>54.899617590822182</v>
      </c>
      <c r="H47" s="100"/>
      <c r="I47" s="100"/>
      <c r="J47" s="95"/>
      <c r="K47" s="100"/>
      <c r="L47" s="95"/>
      <c r="V47" s="135"/>
      <c r="W47" s="135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</row>
    <row r="48" spans="2:45" s="1" customFormat="1" ht="14.25" x14ac:dyDescent="0.2">
      <c r="C48" s="100"/>
      <c r="D48" s="100"/>
      <c r="E48" s="100"/>
      <c r="F48" s="100"/>
      <c r="G48" s="100"/>
      <c r="H48" s="100"/>
      <c r="I48" s="100"/>
      <c r="J48" s="95"/>
      <c r="K48" s="100"/>
      <c r="L48" s="95"/>
      <c r="V48" s="135"/>
      <c r="W48" s="135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</row>
    <row r="49" spans="2:45" s="1" customFormat="1" ht="14.25" x14ac:dyDescent="0.2">
      <c r="C49" s="100"/>
      <c r="D49" s="100"/>
      <c r="E49" s="100"/>
      <c r="F49" s="100"/>
      <c r="G49" s="100"/>
      <c r="H49" s="100"/>
      <c r="I49" s="100"/>
      <c r="J49" s="95"/>
      <c r="K49" s="100"/>
      <c r="L49" s="95"/>
      <c r="V49" s="135"/>
      <c r="W49" s="135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</row>
    <row r="50" spans="2:45" s="1" customFormat="1" x14ac:dyDescent="0.2"/>
    <row r="51" spans="2:45" s="1" customFormat="1" x14ac:dyDescent="0.2"/>
    <row r="52" spans="2:45" s="1" customFormat="1" x14ac:dyDescent="0.2"/>
    <row r="53" spans="2:45" s="1" customFormat="1" ht="24.95" customHeight="1" x14ac:dyDescent="0.2">
      <c r="B53" s="96" t="s">
        <v>139</v>
      </c>
      <c r="V53" s="135"/>
      <c r="W53" s="135"/>
      <c r="X53" s="135"/>
      <c r="Y53" s="135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</row>
    <row r="54" spans="2:45" s="1" customFormat="1" ht="25.5" x14ac:dyDescent="0.2">
      <c r="B54" s="2" t="s">
        <v>101</v>
      </c>
      <c r="C54" s="137">
        <v>2017</v>
      </c>
      <c r="D54" s="137">
        <v>2018</v>
      </c>
      <c r="E54" s="137">
        <v>2019</v>
      </c>
      <c r="F54" s="138">
        <v>2020</v>
      </c>
      <c r="G54" s="45">
        <v>2021</v>
      </c>
      <c r="H54" s="139" t="s">
        <v>82</v>
      </c>
      <c r="I54" s="139" t="s">
        <v>83</v>
      </c>
      <c r="K54" s="140"/>
      <c r="L54" s="141"/>
      <c r="V54" s="135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</row>
    <row r="55" spans="2:45" s="1" customFormat="1" x14ac:dyDescent="0.2">
      <c r="B55" s="1" t="s">
        <v>116</v>
      </c>
      <c r="C55" s="100">
        <f t="shared" ref="C55:G57" si="2">C25-C40</f>
        <v>4190</v>
      </c>
      <c r="D55" s="100">
        <f t="shared" si="2"/>
        <v>3456</v>
      </c>
      <c r="E55" s="100">
        <f t="shared" si="2"/>
        <v>3770</v>
      </c>
      <c r="F55" s="100">
        <f t="shared" si="2"/>
        <v>1468</v>
      </c>
      <c r="G55" s="100">
        <f t="shared" si="2"/>
        <v>3416</v>
      </c>
      <c r="H55" s="100">
        <f t="shared" ref="H55:H57" si="3">G55-C55</f>
        <v>-774</v>
      </c>
      <c r="I55" s="95">
        <f t="shared" ref="I55:I57" si="4">(G55-C55)/C55</f>
        <v>-0.18472553699284008</v>
      </c>
      <c r="J55" s="100"/>
      <c r="K55" s="94"/>
    </row>
    <row r="56" spans="2:45" s="1" customFormat="1" x14ac:dyDescent="0.2">
      <c r="B56" s="1" t="s">
        <v>117</v>
      </c>
      <c r="C56" s="100">
        <f t="shared" si="2"/>
        <v>693</v>
      </c>
      <c r="D56" s="100">
        <f t="shared" si="2"/>
        <v>754</v>
      </c>
      <c r="E56" s="100">
        <f t="shared" si="2"/>
        <v>833</v>
      </c>
      <c r="F56" s="100">
        <f t="shared" si="2"/>
        <v>124</v>
      </c>
      <c r="G56" s="100">
        <f t="shared" si="2"/>
        <v>684</v>
      </c>
      <c r="H56" s="100">
        <f t="shared" si="3"/>
        <v>-9</v>
      </c>
      <c r="I56" s="95">
        <f t="shared" si="4"/>
        <v>-1.2987012987012988E-2</v>
      </c>
      <c r="J56" s="100"/>
      <c r="K56" s="94"/>
    </row>
    <row r="57" spans="2:45" s="1" customFormat="1" ht="14.25" x14ac:dyDescent="0.2">
      <c r="B57" s="48" t="s">
        <v>29</v>
      </c>
      <c r="C57" s="97">
        <f t="shared" si="2"/>
        <v>4883</v>
      </c>
      <c r="D57" s="97">
        <f t="shared" si="2"/>
        <v>4210</v>
      </c>
      <c r="E57" s="97">
        <f t="shared" si="2"/>
        <v>4603</v>
      </c>
      <c r="F57" s="97">
        <f t="shared" si="2"/>
        <v>1592</v>
      </c>
      <c r="G57" s="97">
        <f t="shared" si="2"/>
        <v>4100</v>
      </c>
      <c r="H57" s="97">
        <f t="shared" si="3"/>
        <v>-783</v>
      </c>
      <c r="I57" s="98">
        <f t="shared" si="4"/>
        <v>-0.16035224247388899</v>
      </c>
      <c r="J57" s="133"/>
      <c r="K57" s="94"/>
      <c r="V57" s="135"/>
      <c r="W57" s="135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</row>
    <row r="58" spans="2:45" s="1" customFormat="1" ht="24.95" customHeight="1" x14ac:dyDescent="0.2">
      <c r="B58" s="130" t="s">
        <v>91</v>
      </c>
      <c r="C58" s="133"/>
      <c r="D58" s="133"/>
      <c r="E58" s="133"/>
      <c r="F58" s="133"/>
      <c r="G58" s="133"/>
      <c r="H58" s="133"/>
      <c r="I58" s="133"/>
      <c r="J58" s="99"/>
      <c r="K58" s="100"/>
      <c r="L58" s="95"/>
      <c r="V58" s="135"/>
      <c r="W58" s="135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</row>
    <row r="59" spans="2:45" s="1" customFormat="1" ht="14.25" x14ac:dyDescent="0.2">
      <c r="C59" s="100"/>
      <c r="D59" s="100"/>
      <c r="E59" s="100"/>
      <c r="F59" s="100"/>
      <c r="G59" s="100"/>
      <c r="H59" s="100"/>
      <c r="I59" s="100"/>
      <c r="J59" s="95"/>
      <c r="K59" s="100"/>
      <c r="L59" s="95"/>
      <c r="V59" s="135"/>
      <c r="W59" s="135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</row>
    <row r="60" spans="2:45" s="1" customFormat="1" ht="14.25" x14ac:dyDescent="0.2">
      <c r="C60" s="1">
        <v>2017</v>
      </c>
      <c r="D60" s="1">
        <v>2018</v>
      </c>
      <c r="E60" s="1">
        <v>2019</v>
      </c>
      <c r="F60" s="1">
        <v>2020</v>
      </c>
      <c r="G60" s="134">
        <v>2021</v>
      </c>
      <c r="H60" s="134"/>
      <c r="I60" s="100"/>
      <c r="J60" s="95"/>
      <c r="K60" s="100"/>
      <c r="L60" s="95"/>
      <c r="V60" s="135"/>
      <c r="W60" s="135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</row>
    <row r="61" spans="2:45" s="1" customFormat="1" ht="14.25" x14ac:dyDescent="0.2">
      <c r="B61" s="1" t="s">
        <v>116</v>
      </c>
      <c r="C61" s="100">
        <f>C55</f>
        <v>4190</v>
      </c>
      <c r="D61" s="100">
        <f t="shared" ref="D61:G62" si="5">D55+C61</f>
        <v>7646</v>
      </c>
      <c r="E61" s="100">
        <f t="shared" si="5"/>
        <v>11416</v>
      </c>
      <c r="F61" s="100">
        <f t="shared" si="5"/>
        <v>12884</v>
      </c>
      <c r="G61" s="100">
        <f t="shared" si="5"/>
        <v>16300</v>
      </c>
      <c r="H61" s="100"/>
      <c r="I61" s="100"/>
      <c r="J61" s="95"/>
      <c r="K61" s="100"/>
      <c r="L61" s="95"/>
      <c r="V61" s="135"/>
      <c r="W61" s="135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</row>
    <row r="62" spans="2:45" s="1" customFormat="1" ht="14.25" x14ac:dyDescent="0.2">
      <c r="B62" s="1" t="s">
        <v>117</v>
      </c>
      <c r="C62" s="100">
        <f>C56</f>
        <v>693</v>
      </c>
      <c r="D62" s="100">
        <f t="shared" si="5"/>
        <v>1447</v>
      </c>
      <c r="E62" s="100">
        <f t="shared" si="5"/>
        <v>2280</v>
      </c>
      <c r="F62" s="100">
        <f t="shared" si="5"/>
        <v>2404</v>
      </c>
      <c r="G62" s="100">
        <f t="shared" si="5"/>
        <v>3088</v>
      </c>
      <c r="H62" s="100"/>
      <c r="I62" s="100"/>
      <c r="J62" s="95"/>
      <c r="K62" s="100"/>
      <c r="L62" s="95"/>
      <c r="V62" s="135"/>
      <c r="W62" s="135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</row>
    <row r="63" spans="2:45" s="1" customFormat="1" ht="14.25" x14ac:dyDescent="0.2">
      <c r="C63" s="100"/>
      <c r="D63" s="100"/>
      <c r="E63" s="100"/>
      <c r="F63" s="100"/>
      <c r="G63" s="100"/>
      <c r="H63" s="100"/>
      <c r="I63" s="100"/>
      <c r="J63" s="95"/>
      <c r="K63" s="100"/>
      <c r="L63" s="95"/>
      <c r="V63" s="135"/>
      <c r="W63" s="135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</row>
    <row r="64" spans="2:45" s="1" customFormat="1" ht="14.25" x14ac:dyDescent="0.2">
      <c r="C64" s="100"/>
      <c r="D64" s="100"/>
      <c r="E64" s="100"/>
      <c r="F64" s="100"/>
      <c r="G64" s="100"/>
      <c r="H64" s="100"/>
      <c r="I64" s="100"/>
      <c r="J64" s="95"/>
      <c r="K64" s="100"/>
      <c r="L64" s="95"/>
      <c r="V64" s="135"/>
      <c r="W64" s="135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</row>
    <row r="65" spans="2:45" s="1" customFormat="1" ht="14.25" x14ac:dyDescent="0.2">
      <c r="C65" s="1">
        <v>2017</v>
      </c>
      <c r="D65" s="1">
        <v>2018</v>
      </c>
      <c r="E65" s="1">
        <v>2019</v>
      </c>
      <c r="F65" s="1">
        <v>2020</v>
      </c>
      <c r="G65" s="134">
        <v>2021</v>
      </c>
      <c r="H65" s="100"/>
      <c r="I65" s="100"/>
      <c r="J65" s="95"/>
      <c r="K65" s="100"/>
      <c r="L65" s="95"/>
      <c r="V65" s="135"/>
      <c r="W65" s="135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</row>
    <row r="66" spans="2:45" s="1" customFormat="1" ht="14.25" x14ac:dyDescent="0.2">
      <c r="B66" s="1" t="s">
        <v>116</v>
      </c>
      <c r="C66" s="100">
        <f>C61</f>
        <v>4190</v>
      </c>
      <c r="D66" s="100">
        <f>(D61-C61)</f>
        <v>3456</v>
      </c>
      <c r="E66" s="100">
        <f t="shared" ref="E66:G67" si="6">(E61-D61)/100</f>
        <v>37.700000000000003</v>
      </c>
      <c r="F66" s="100">
        <f t="shared" si="6"/>
        <v>14.68</v>
      </c>
      <c r="G66" s="100">
        <f t="shared" si="6"/>
        <v>34.159999999999997</v>
      </c>
      <c r="H66" s="100"/>
      <c r="I66" s="100"/>
      <c r="J66" s="95"/>
      <c r="K66" s="100"/>
      <c r="L66" s="95"/>
      <c r="V66" s="135"/>
      <c r="W66" s="135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</row>
    <row r="67" spans="2:45" s="1" customFormat="1" x14ac:dyDescent="0.2">
      <c r="B67" s="1" t="s">
        <v>117</v>
      </c>
      <c r="C67" s="100">
        <f>C62</f>
        <v>693</v>
      </c>
      <c r="D67" s="100">
        <f>(D62-C62)/100</f>
        <v>7.54</v>
      </c>
      <c r="E67" s="100">
        <f t="shared" si="6"/>
        <v>8.33</v>
      </c>
      <c r="F67" s="100">
        <f t="shared" si="6"/>
        <v>1.24</v>
      </c>
      <c r="G67" s="100">
        <f t="shared" si="6"/>
        <v>6.84</v>
      </c>
    </row>
    <row r="68" spans="2:45" s="1" customFormat="1" x14ac:dyDescent="0.2"/>
    <row r="69" spans="2:45" s="1" customFormat="1" x14ac:dyDescent="0.2"/>
    <row r="70" spans="2:45" s="1" customFormat="1" x14ac:dyDescent="0.2">
      <c r="C70" s="1">
        <v>2017</v>
      </c>
      <c r="D70" s="1">
        <v>2018</v>
      </c>
      <c r="E70" s="1">
        <v>2019</v>
      </c>
      <c r="F70" s="1">
        <v>2020</v>
      </c>
      <c r="G70" s="134">
        <v>2021</v>
      </c>
    </row>
    <row r="71" spans="2:45" s="1" customFormat="1" x14ac:dyDescent="0.2">
      <c r="B71" s="1" t="s">
        <v>116</v>
      </c>
      <c r="C71" s="100">
        <f>C66/$C$66*100</f>
        <v>100</v>
      </c>
      <c r="D71" s="142">
        <f>D66/$C$66*100</f>
        <v>82.482100238663477</v>
      </c>
      <c r="E71" s="142">
        <f>E66/$C$66*100</f>
        <v>0.89976133651551315</v>
      </c>
      <c r="F71" s="142">
        <f>F66/$C$66*100</f>
        <v>0.35035799522673028</v>
      </c>
      <c r="G71" s="142">
        <f>G66/$C$66*100</f>
        <v>0.81527446300715989</v>
      </c>
    </row>
    <row r="72" spans="2:45" s="1" customFormat="1" x14ac:dyDescent="0.2">
      <c r="B72" s="1" t="s">
        <v>117</v>
      </c>
      <c r="C72" s="100">
        <f>C67/$C$67*100</f>
        <v>100</v>
      </c>
      <c r="D72" s="142">
        <f>D67/$C$67*100</f>
        <v>1.0880230880230881</v>
      </c>
      <c r="E72" s="142">
        <f>E67/$C$67*100</f>
        <v>1.202020202020202</v>
      </c>
      <c r="F72" s="142">
        <f>F67/$C$67*100</f>
        <v>0.17893217893217894</v>
      </c>
      <c r="G72" s="142">
        <f>G67/$C$67*100</f>
        <v>0.9870129870129869</v>
      </c>
    </row>
    <row r="73" spans="2:45" s="1" customFormat="1" x14ac:dyDescent="0.2"/>
    <row r="74" spans="2:45" s="1" customFormat="1" x14ac:dyDescent="0.2"/>
    <row r="77" spans="2:45" x14ac:dyDescent="0.2">
      <c r="B77" s="1"/>
      <c r="C77" s="100"/>
      <c r="D77" s="142"/>
      <c r="E77" s="142"/>
      <c r="F77" s="142"/>
      <c r="G77" s="142"/>
    </row>
    <row r="78" spans="2:45" x14ac:dyDescent="0.2">
      <c r="B78" s="1"/>
      <c r="C78" s="100"/>
      <c r="D78" s="142"/>
      <c r="E78" s="142"/>
      <c r="F78" s="142"/>
      <c r="G78" s="142"/>
    </row>
  </sheetData>
  <mergeCells count="6">
    <mergeCell ref="B19:T21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D855F-A1E0-4062-9653-0224A9D864BF}">
  <sheetPr>
    <tabColor theme="0"/>
    <pageSetUpPr fitToPage="1"/>
  </sheetPr>
  <dimension ref="B2:AS95"/>
  <sheetViews>
    <sheetView zoomScaleNormal="100" zoomScalePageLayoutView="125" workbookViewId="0">
      <selection activeCell="B77" sqref="B77"/>
    </sheetView>
  </sheetViews>
  <sheetFormatPr defaultColWidth="8.75" defaultRowHeight="12.75" x14ac:dyDescent="0.2"/>
  <cols>
    <col min="1" max="1" width="4.125" style="31" customWidth="1"/>
    <col min="2" max="2" width="18.875" style="31" customWidth="1"/>
    <col min="3" max="7" width="8.625" style="31" bestFit="1" customWidth="1"/>
    <col min="8" max="8" width="8.125" style="31" customWidth="1"/>
    <col min="9" max="9" width="8.625" style="31" bestFit="1" customWidth="1"/>
    <col min="10" max="10" width="10" style="31" customWidth="1"/>
    <col min="11" max="11" width="8.125" style="31" customWidth="1"/>
    <col min="12" max="12" width="8.625" style="31" bestFit="1" customWidth="1"/>
    <col min="13" max="20" width="8.125" style="31" customWidth="1"/>
    <col min="21" max="22" width="8.75" style="31"/>
    <col min="23" max="23" width="12.25" style="31" customWidth="1"/>
    <col min="24" max="28" width="9.75" style="31" bestFit="1" customWidth="1"/>
    <col min="29" max="16384" width="8.75" style="31"/>
  </cols>
  <sheetData>
    <row r="2" spans="2:44" ht="15" customHeight="1" x14ac:dyDescent="0.2">
      <c r="B2" s="183" t="s">
        <v>130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2:44" x14ac:dyDescent="0.2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2:44" x14ac:dyDescent="0.2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</row>
    <row r="5" spans="2:44" ht="13.5" customHeight="1" x14ac:dyDescent="0.2">
      <c r="C5" s="33"/>
      <c r="D5" s="33"/>
      <c r="E5" s="33"/>
      <c r="F5" s="33"/>
      <c r="G5" s="33"/>
      <c r="H5" s="33"/>
      <c r="I5" s="33"/>
      <c r="J5" s="33"/>
      <c r="K5" s="33"/>
      <c r="L5" s="33"/>
      <c r="O5" s="31" t="s">
        <v>23</v>
      </c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</row>
    <row r="6" spans="2:44" s="43" customFormat="1" ht="24.95" customHeight="1" x14ac:dyDescent="0.2">
      <c r="B6" s="35" t="s">
        <v>132</v>
      </c>
      <c r="C6" s="33"/>
      <c r="D6" s="33"/>
      <c r="E6" s="33"/>
      <c r="F6" s="33"/>
      <c r="G6" s="33"/>
      <c r="H6" s="33"/>
      <c r="I6" s="33"/>
      <c r="J6" s="33"/>
      <c r="K6" s="119"/>
      <c r="L6" s="119"/>
      <c r="M6" s="119"/>
      <c r="N6" s="119"/>
      <c r="O6" s="33"/>
      <c r="P6" s="33"/>
      <c r="Q6" s="33"/>
      <c r="V6" s="31"/>
      <c r="W6" s="31"/>
      <c r="X6" s="31"/>
      <c r="Y6" s="31"/>
      <c r="Z6" s="31"/>
      <c r="AA6" s="31"/>
      <c r="AB6" s="31"/>
      <c r="AC6" s="118"/>
      <c r="AD6" s="118"/>
      <c r="AE6" s="118"/>
      <c r="AF6" s="118"/>
      <c r="AG6" s="118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2:44" ht="24.75" customHeight="1" x14ac:dyDescent="0.2">
      <c r="B7" s="148" t="s">
        <v>28</v>
      </c>
      <c r="C7" s="190" t="s">
        <v>92</v>
      </c>
      <c r="D7" s="190"/>
      <c r="E7" s="190"/>
      <c r="F7" s="205" t="s">
        <v>93</v>
      </c>
      <c r="G7" s="205"/>
      <c r="H7" s="205"/>
      <c r="I7" s="205" t="s">
        <v>94</v>
      </c>
      <c r="J7" s="205"/>
      <c r="K7" s="119"/>
      <c r="L7" s="119"/>
      <c r="M7" s="119"/>
      <c r="N7" s="119"/>
      <c r="O7" s="206"/>
      <c r="P7" s="206"/>
      <c r="Q7" s="206"/>
      <c r="AC7" s="118"/>
      <c r="AD7" s="118"/>
      <c r="AE7" s="118"/>
      <c r="AF7" s="118"/>
    </row>
    <row r="8" spans="2:44" ht="35.1" customHeight="1" x14ac:dyDescent="0.2">
      <c r="B8" s="120"/>
      <c r="C8" s="39" t="s">
        <v>96</v>
      </c>
      <c r="D8" s="40" t="s">
        <v>80</v>
      </c>
      <c r="E8" s="40" t="s">
        <v>81</v>
      </c>
      <c r="F8" s="39" t="s">
        <v>96</v>
      </c>
      <c r="G8" s="40" t="s">
        <v>80</v>
      </c>
      <c r="H8" s="40" t="s">
        <v>81</v>
      </c>
      <c r="I8" s="39" t="s">
        <v>96</v>
      </c>
      <c r="J8" s="40" t="s">
        <v>97</v>
      </c>
      <c r="K8" s="119"/>
      <c r="L8" s="119"/>
      <c r="M8" s="119"/>
      <c r="N8" s="119"/>
      <c r="O8" s="121"/>
      <c r="P8" s="119"/>
      <c r="Q8" s="119"/>
      <c r="AC8" s="118"/>
      <c r="AD8" s="118"/>
      <c r="AE8" s="118"/>
      <c r="AF8" s="118"/>
    </row>
    <row r="9" spans="2:44" ht="14.25" x14ac:dyDescent="0.2">
      <c r="B9" s="1" t="s">
        <v>34</v>
      </c>
      <c r="C9" s="8">
        <f t="shared" ref="C9:C15" si="0">G26</f>
        <v>1920</v>
      </c>
      <c r="D9" s="3">
        <f t="shared" ref="D9:D15" si="1">G26-F26</f>
        <v>425</v>
      </c>
      <c r="E9" s="13">
        <f t="shared" ref="E9:E15" si="2">(G26-F26)/F26</f>
        <v>0.28428093645484948</v>
      </c>
      <c r="F9" s="8">
        <f t="shared" ref="F9:F15" si="3">G48</f>
        <v>1095</v>
      </c>
      <c r="G9" s="3">
        <f t="shared" ref="G9:G15" si="4">G48-F48</f>
        <v>54</v>
      </c>
      <c r="H9" s="13">
        <f t="shared" ref="H9:H15" si="5">(G48-F48)/F48</f>
        <v>5.1873198847262249E-2</v>
      </c>
      <c r="I9" s="8">
        <f t="shared" ref="I9:I15" si="6">G70</f>
        <v>825</v>
      </c>
      <c r="J9" s="3">
        <f t="shared" ref="J9:J15" si="7">G70-F70</f>
        <v>371</v>
      </c>
      <c r="K9" s="119"/>
      <c r="L9" s="119"/>
      <c r="M9" s="119"/>
      <c r="N9" s="119"/>
      <c r="O9" s="3"/>
      <c r="P9" s="122"/>
      <c r="Q9" s="123"/>
      <c r="AC9" s="17"/>
      <c r="AD9" s="17"/>
      <c r="AE9" s="17"/>
      <c r="AF9" s="17"/>
    </row>
    <row r="10" spans="2:44" ht="14.25" x14ac:dyDescent="0.2">
      <c r="B10" s="1" t="s">
        <v>35</v>
      </c>
      <c r="C10" s="8">
        <f t="shared" si="0"/>
        <v>4129</v>
      </c>
      <c r="D10" s="3">
        <f t="shared" si="1"/>
        <v>1131</v>
      </c>
      <c r="E10" s="13">
        <f t="shared" si="2"/>
        <v>0.37725150100066712</v>
      </c>
      <c r="F10" s="8">
        <f t="shared" si="3"/>
        <v>2859</v>
      </c>
      <c r="G10" s="3">
        <f t="shared" si="4"/>
        <v>247</v>
      </c>
      <c r="H10" s="13">
        <f t="shared" si="5"/>
        <v>9.4563552833078102E-2</v>
      </c>
      <c r="I10" s="8">
        <f t="shared" si="6"/>
        <v>1270</v>
      </c>
      <c r="J10" s="3">
        <f t="shared" si="7"/>
        <v>884</v>
      </c>
      <c r="K10" s="119"/>
      <c r="L10" s="119"/>
      <c r="M10" s="119"/>
      <c r="N10" s="119"/>
      <c r="O10" s="3"/>
      <c r="P10" s="122"/>
      <c r="Q10" s="123"/>
      <c r="AC10" s="17"/>
      <c r="AD10" s="17"/>
      <c r="AE10" s="17"/>
      <c r="AF10" s="17"/>
    </row>
    <row r="11" spans="2:44" ht="14.25" customHeight="1" x14ac:dyDescent="0.2">
      <c r="B11" s="1" t="s">
        <v>36</v>
      </c>
      <c r="C11" s="8">
        <f t="shared" si="0"/>
        <v>1101</v>
      </c>
      <c r="D11" s="3">
        <f t="shared" si="1"/>
        <v>161</v>
      </c>
      <c r="E11" s="13">
        <f t="shared" si="2"/>
        <v>0.17127659574468085</v>
      </c>
      <c r="F11" s="8">
        <f t="shared" si="3"/>
        <v>760</v>
      </c>
      <c r="G11" s="3">
        <f t="shared" si="4"/>
        <v>-51</v>
      </c>
      <c r="H11" s="13">
        <f t="shared" si="5"/>
        <v>-6.2885326757090007E-2</v>
      </c>
      <c r="I11" s="8">
        <f t="shared" si="6"/>
        <v>341</v>
      </c>
      <c r="J11" s="3">
        <f t="shared" si="7"/>
        <v>212</v>
      </c>
      <c r="K11" s="119"/>
      <c r="L11" s="119"/>
      <c r="M11" s="119"/>
      <c r="N11" s="119"/>
      <c r="O11" s="3"/>
      <c r="P11" s="122"/>
      <c r="Q11" s="123"/>
      <c r="AC11" s="17"/>
      <c r="AD11" s="17"/>
      <c r="AE11" s="17"/>
      <c r="AF11" s="17"/>
    </row>
    <row r="12" spans="2:44" ht="14.25" x14ac:dyDescent="0.2">
      <c r="B12" s="1" t="s">
        <v>37</v>
      </c>
      <c r="C12" s="8">
        <f t="shared" si="0"/>
        <v>3031</v>
      </c>
      <c r="D12" s="3">
        <f t="shared" si="1"/>
        <v>218</v>
      </c>
      <c r="E12" s="13">
        <f t="shared" si="2"/>
        <v>7.749733380732314E-2</v>
      </c>
      <c r="F12" s="8">
        <f t="shared" si="3"/>
        <v>2331</v>
      </c>
      <c r="G12" s="3">
        <f t="shared" si="4"/>
        <v>-460</v>
      </c>
      <c r="H12" s="13">
        <f t="shared" si="5"/>
        <v>-0.16481547832318166</v>
      </c>
      <c r="I12" s="8">
        <f t="shared" si="6"/>
        <v>700</v>
      </c>
      <c r="J12" s="3">
        <f t="shared" si="7"/>
        <v>678</v>
      </c>
      <c r="K12" s="119"/>
      <c r="L12" s="119"/>
      <c r="M12" s="119"/>
      <c r="N12" s="119"/>
      <c r="O12" s="3"/>
      <c r="P12" s="122"/>
      <c r="Q12" s="123"/>
      <c r="AC12" s="17"/>
      <c r="AD12" s="17"/>
      <c r="AE12" s="17"/>
      <c r="AF12" s="17"/>
    </row>
    <row r="13" spans="2:44" ht="14.25" x14ac:dyDescent="0.2">
      <c r="B13" s="1" t="s">
        <v>71</v>
      </c>
      <c r="C13" s="8">
        <f t="shared" si="0"/>
        <v>2470</v>
      </c>
      <c r="D13" s="3">
        <f t="shared" si="1"/>
        <v>505</v>
      </c>
      <c r="E13" s="13">
        <f t="shared" si="2"/>
        <v>0.25699745547073793</v>
      </c>
      <c r="F13" s="8">
        <f t="shared" si="3"/>
        <v>1743</v>
      </c>
      <c r="G13" s="3">
        <f t="shared" si="4"/>
        <v>149</v>
      </c>
      <c r="H13" s="13">
        <f t="shared" si="5"/>
        <v>9.3475533249686327E-2</v>
      </c>
      <c r="I13" s="8">
        <f t="shared" si="6"/>
        <v>727</v>
      </c>
      <c r="J13" s="3">
        <f t="shared" si="7"/>
        <v>356</v>
      </c>
      <c r="K13" s="119"/>
      <c r="L13" s="119"/>
      <c r="M13" s="119"/>
      <c r="N13" s="119"/>
      <c r="AC13" s="17"/>
      <c r="AD13" s="118"/>
      <c r="AE13" s="117"/>
      <c r="AF13" s="118"/>
    </row>
    <row r="14" spans="2:44" ht="14.25" x14ac:dyDescent="0.2">
      <c r="B14" s="1" t="s">
        <v>38</v>
      </c>
      <c r="C14" s="8">
        <f t="shared" si="0"/>
        <v>1091</v>
      </c>
      <c r="D14" s="3">
        <f t="shared" si="1"/>
        <v>121</v>
      </c>
      <c r="E14" s="13">
        <f t="shared" si="2"/>
        <v>0.12474226804123711</v>
      </c>
      <c r="F14" s="8">
        <f t="shared" si="3"/>
        <v>818</v>
      </c>
      <c r="G14" s="3">
        <f t="shared" si="4"/>
        <v>105</v>
      </c>
      <c r="H14" s="13">
        <f t="shared" si="5"/>
        <v>0.14726507713884993</v>
      </c>
      <c r="I14" s="8">
        <f t="shared" si="6"/>
        <v>273</v>
      </c>
      <c r="J14" s="3">
        <f t="shared" si="7"/>
        <v>16</v>
      </c>
      <c r="K14" s="119"/>
      <c r="L14" s="119"/>
      <c r="M14" s="119"/>
      <c r="N14" s="119"/>
      <c r="AC14" s="17"/>
      <c r="AD14" s="118"/>
      <c r="AE14" s="117"/>
      <c r="AF14" s="118"/>
    </row>
    <row r="15" spans="2:44" ht="24.95" customHeight="1" x14ac:dyDescent="0.2">
      <c r="B15" s="127" t="s">
        <v>98</v>
      </c>
      <c r="C15" s="9">
        <f t="shared" si="0"/>
        <v>13742</v>
      </c>
      <c r="D15" s="3">
        <f t="shared" si="1"/>
        <v>2561</v>
      </c>
      <c r="E15" s="13">
        <f t="shared" si="2"/>
        <v>0.22904928002861999</v>
      </c>
      <c r="F15" s="8">
        <f t="shared" si="3"/>
        <v>9606</v>
      </c>
      <c r="G15" s="3">
        <f t="shared" si="4"/>
        <v>44</v>
      </c>
      <c r="H15" s="13">
        <f t="shared" si="5"/>
        <v>4.6015477933486716E-3</v>
      </c>
      <c r="I15" s="8">
        <f t="shared" si="6"/>
        <v>4136</v>
      </c>
      <c r="J15" s="3">
        <f t="shared" si="7"/>
        <v>2517</v>
      </c>
      <c r="K15" s="119"/>
      <c r="L15" s="119"/>
      <c r="M15" s="119"/>
      <c r="N15" s="119"/>
      <c r="AC15" s="17"/>
      <c r="AD15" s="118"/>
      <c r="AE15" s="117"/>
      <c r="AF15" s="118"/>
    </row>
    <row r="16" spans="2:44" ht="24.95" customHeight="1" x14ac:dyDescent="0.2">
      <c r="B16" s="130" t="s">
        <v>198</v>
      </c>
      <c r="C16" s="42"/>
      <c r="D16" s="42"/>
      <c r="E16" s="42"/>
      <c r="F16" s="42"/>
      <c r="G16" s="42"/>
      <c r="H16" s="42"/>
      <c r="I16" s="42"/>
      <c r="J16" s="42"/>
      <c r="K16" s="119"/>
      <c r="L16" s="119"/>
      <c r="M16" s="119"/>
      <c r="N16" s="119"/>
      <c r="AC16" s="17"/>
      <c r="AD16" s="118"/>
      <c r="AE16" s="117"/>
      <c r="AF16" s="118"/>
    </row>
    <row r="17" spans="2:32" ht="14.25" x14ac:dyDescent="0.2">
      <c r="B17" s="131"/>
      <c r="K17" s="119"/>
      <c r="L17" s="119"/>
      <c r="M17" s="119"/>
      <c r="N17" s="119"/>
      <c r="AC17" s="17"/>
      <c r="AD17" s="118"/>
      <c r="AE17" s="117"/>
      <c r="AF17" s="118"/>
    </row>
    <row r="18" spans="2:32" ht="14.25" x14ac:dyDescent="0.2">
      <c r="B18" s="131"/>
      <c r="K18" s="119"/>
      <c r="L18" s="119"/>
      <c r="M18" s="119"/>
      <c r="N18" s="119"/>
      <c r="AC18" s="17"/>
      <c r="AD18" s="118"/>
      <c r="AE18" s="117"/>
      <c r="AF18" s="118"/>
    </row>
    <row r="19" spans="2:32" ht="14.25" x14ac:dyDescent="0.2">
      <c r="V19" s="1"/>
      <c r="W19" s="1"/>
      <c r="X19" s="1"/>
      <c r="Y19" s="1"/>
      <c r="Z19" s="1"/>
      <c r="AA19" s="1"/>
      <c r="AB19" s="1"/>
      <c r="AC19" s="1"/>
      <c r="AD19" s="118"/>
      <c r="AE19" s="118"/>
      <c r="AF19" s="118"/>
    </row>
    <row r="20" spans="2:32" ht="14.25" x14ac:dyDescent="0.2">
      <c r="B20" s="183" t="s">
        <v>131</v>
      </c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V20" s="1"/>
      <c r="W20" s="1"/>
      <c r="X20" s="1"/>
      <c r="Y20" s="1"/>
      <c r="Z20" s="1"/>
      <c r="AA20" s="1"/>
      <c r="AB20" s="1"/>
      <c r="AC20" s="1"/>
      <c r="AD20" s="118"/>
      <c r="AE20" s="118"/>
      <c r="AF20" s="126"/>
    </row>
    <row r="21" spans="2:32" ht="14.25" x14ac:dyDescent="0.2"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V21" s="1"/>
      <c r="W21" s="1"/>
      <c r="X21" s="1"/>
      <c r="Y21" s="1"/>
      <c r="Z21" s="1"/>
      <c r="AA21" s="1"/>
      <c r="AB21" s="1"/>
      <c r="AC21" s="1"/>
      <c r="AD21" s="118"/>
      <c r="AE21" s="118"/>
      <c r="AF21" s="118"/>
    </row>
    <row r="22" spans="2:32" ht="14.25" x14ac:dyDescent="0.2"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V22" s="1"/>
      <c r="W22" s="1"/>
      <c r="X22" s="1"/>
      <c r="Y22" s="1"/>
      <c r="Z22" s="1"/>
      <c r="AA22" s="1"/>
      <c r="AB22" s="1"/>
      <c r="AC22" s="1"/>
      <c r="AD22" s="118"/>
      <c r="AE22" s="118"/>
      <c r="AF22" s="118"/>
    </row>
    <row r="23" spans="2:32" ht="14.25" x14ac:dyDescent="0.2">
      <c r="V23" s="1"/>
      <c r="W23" s="1"/>
      <c r="X23" s="1"/>
      <c r="Y23" s="1"/>
      <c r="Z23" s="1"/>
      <c r="AA23" s="1"/>
      <c r="AB23" s="1"/>
      <c r="AC23" s="1"/>
      <c r="AD23" s="118"/>
      <c r="AE23" s="118"/>
      <c r="AF23" s="118"/>
    </row>
    <row r="24" spans="2:32" ht="24.95" customHeight="1" x14ac:dyDescent="0.2">
      <c r="B24" s="35" t="s">
        <v>133</v>
      </c>
      <c r="V24" s="1"/>
      <c r="W24" s="1"/>
      <c r="X24" s="1"/>
      <c r="Y24" s="1"/>
      <c r="Z24" s="1"/>
      <c r="AA24" s="1"/>
      <c r="AB24" s="1"/>
      <c r="AC24" s="1"/>
      <c r="AD24" s="118"/>
      <c r="AE24" s="118"/>
      <c r="AF24" s="118"/>
    </row>
    <row r="25" spans="2:32" ht="25.5" x14ac:dyDescent="0.2">
      <c r="B25" s="38" t="s">
        <v>99</v>
      </c>
      <c r="C25" s="44">
        <v>2017</v>
      </c>
      <c r="D25" s="44">
        <v>2018</v>
      </c>
      <c r="E25" s="44">
        <v>2019</v>
      </c>
      <c r="F25" s="45">
        <v>2020</v>
      </c>
      <c r="G25" s="45">
        <v>2021</v>
      </c>
      <c r="H25" s="40" t="s">
        <v>82</v>
      </c>
      <c r="I25" s="40" t="s">
        <v>83</v>
      </c>
      <c r="K25" s="119"/>
      <c r="L25" s="132"/>
      <c r="V25" s="1"/>
      <c r="W25" s="1"/>
      <c r="X25" s="1"/>
      <c r="Y25" s="1"/>
      <c r="Z25" s="1"/>
      <c r="AA25" s="1"/>
      <c r="AB25" s="1"/>
      <c r="AC25" s="1"/>
      <c r="AD25" s="118"/>
      <c r="AE25" s="118"/>
      <c r="AF25" s="118"/>
    </row>
    <row r="26" spans="2:32" ht="14.25" x14ac:dyDescent="0.2">
      <c r="B26" s="1" t="s">
        <v>34</v>
      </c>
      <c r="C26" s="3">
        <f>'[1]3. Delegazioni'!C9</f>
        <v>1914</v>
      </c>
      <c r="D26" s="3">
        <f>'[1]3. Delegazioni'!D9</f>
        <v>1879</v>
      </c>
      <c r="E26" s="3">
        <f>'[1]3. Delegazioni'!E9</f>
        <v>1847</v>
      </c>
      <c r="F26" s="3">
        <f>'[1]3. Delegazioni'!F9</f>
        <v>1495</v>
      </c>
      <c r="G26" s="3">
        <f>'[1]3. Delegazioni'!G9</f>
        <v>1920</v>
      </c>
      <c r="H26" s="3">
        <f>G26-C26</f>
        <v>6</v>
      </c>
      <c r="I26" s="13">
        <f>(G26-C26)/C26</f>
        <v>3.134796238244514E-3</v>
      </c>
      <c r="V26" s="1"/>
      <c r="W26" s="1"/>
      <c r="X26" s="1"/>
      <c r="Y26" s="1"/>
      <c r="Z26" s="1"/>
      <c r="AA26" s="1"/>
      <c r="AB26" s="1"/>
      <c r="AC26" s="1"/>
      <c r="AD26" s="118"/>
      <c r="AE26" s="118"/>
      <c r="AF26" s="118"/>
    </row>
    <row r="27" spans="2:32" x14ac:dyDescent="0.2">
      <c r="B27" s="1" t="s">
        <v>35</v>
      </c>
      <c r="C27" s="3">
        <f>'[1]3. Delegazioni'!C10</f>
        <v>5388</v>
      </c>
      <c r="D27" s="3">
        <f>'[1]3. Delegazioni'!D10</f>
        <v>5821</v>
      </c>
      <c r="E27" s="3">
        <f>'[1]3. Delegazioni'!E10</f>
        <v>5722</v>
      </c>
      <c r="F27" s="3">
        <f>'[1]3. Delegazioni'!F10</f>
        <v>2998</v>
      </c>
      <c r="G27" s="3">
        <f>'[1]3. Delegazioni'!G10</f>
        <v>4129</v>
      </c>
      <c r="H27" s="3">
        <f>G27-C27</f>
        <v>-1259</v>
      </c>
      <c r="I27" s="13">
        <f>(G27-C27)/C27</f>
        <v>-0.23366740905716407</v>
      </c>
      <c r="V27" s="1"/>
      <c r="W27" s="1"/>
      <c r="X27" s="1"/>
      <c r="Y27" s="1"/>
      <c r="Z27" s="1"/>
      <c r="AA27" s="1"/>
      <c r="AB27" s="1"/>
      <c r="AC27" s="1"/>
    </row>
    <row r="28" spans="2:32" x14ac:dyDescent="0.2">
      <c r="B28" s="1" t="s">
        <v>36</v>
      </c>
      <c r="C28" s="3">
        <f>'[1]3. Delegazioni'!C11</f>
        <v>1474</v>
      </c>
      <c r="D28" s="3">
        <f>'[1]3. Delegazioni'!D11</f>
        <v>1460</v>
      </c>
      <c r="E28" s="3">
        <f>'[1]3. Delegazioni'!E11</f>
        <v>1446</v>
      </c>
      <c r="F28" s="3">
        <f>'[1]3. Delegazioni'!F11</f>
        <v>940</v>
      </c>
      <c r="G28" s="3">
        <f>'[1]3. Delegazioni'!G11</f>
        <v>1101</v>
      </c>
      <c r="H28" s="3">
        <f>G28-C28</f>
        <v>-373</v>
      </c>
      <c r="I28" s="13">
        <f>(G28-C28)/C28</f>
        <v>-0.25305291723202172</v>
      </c>
      <c r="V28" s="1"/>
      <c r="W28" s="1"/>
      <c r="X28" s="1"/>
      <c r="Y28" s="1"/>
      <c r="Z28" s="1"/>
      <c r="AA28" s="1"/>
      <c r="AB28" s="1"/>
      <c r="AC28" s="1"/>
    </row>
    <row r="29" spans="2:32" x14ac:dyDescent="0.2">
      <c r="B29" s="1" t="s">
        <v>37</v>
      </c>
      <c r="C29" s="3">
        <f>'[1]3. Delegazioni'!C12</f>
        <v>10286</v>
      </c>
      <c r="D29" s="3">
        <f>'[1]3. Delegazioni'!D12</f>
        <v>10605</v>
      </c>
      <c r="E29" s="3">
        <f>'[1]3. Delegazioni'!E12</f>
        <v>11021</v>
      </c>
      <c r="F29" s="3">
        <f>'[1]3. Delegazioni'!F12</f>
        <v>2813</v>
      </c>
      <c r="G29" s="3">
        <f>'[1]3. Delegazioni'!G12</f>
        <v>3031</v>
      </c>
      <c r="H29" s="3">
        <f t="shared" ref="H29:H31" si="8">G29-C29</f>
        <v>-7255</v>
      </c>
      <c r="I29" s="13">
        <f t="shared" ref="I29:I31" si="9">(G29-C29)/C29</f>
        <v>-0.70532762978806141</v>
      </c>
      <c r="V29" s="1"/>
      <c r="W29" s="1"/>
      <c r="X29" s="1"/>
      <c r="Y29" s="1"/>
      <c r="Z29" s="1"/>
      <c r="AA29" s="1"/>
      <c r="AB29" s="1"/>
      <c r="AC29" s="1"/>
    </row>
    <row r="30" spans="2:32" x14ac:dyDescent="0.2">
      <c r="B30" s="1" t="s">
        <v>71</v>
      </c>
      <c r="C30" s="3">
        <f>'[1]3. Delegazioni'!C13</f>
        <v>2985</v>
      </c>
      <c r="D30" s="3">
        <f>'[1]3. Delegazioni'!D13</f>
        <v>3076</v>
      </c>
      <c r="E30" s="3">
        <f>'[1]3. Delegazioni'!E13</f>
        <v>3423</v>
      </c>
      <c r="F30" s="3">
        <f>'[1]3. Delegazioni'!F13</f>
        <v>1965</v>
      </c>
      <c r="G30" s="3">
        <f>'[1]3. Delegazioni'!G13</f>
        <v>2470</v>
      </c>
      <c r="H30" s="3">
        <f t="shared" si="8"/>
        <v>-515</v>
      </c>
      <c r="I30" s="13">
        <f t="shared" si="9"/>
        <v>-0.17252931323283083</v>
      </c>
      <c r="V30" s="1"/>
      <c r="W30" s="1"/>
      <c r="X30" s="1"/>
      <c r="Y30" s="1"/>
      <c r="Z30" s="1"/>
      <c r="AA30" s="1"/>
      <c r="AB30" s="1"/>
      <c r="AC30" s="1"/>
    </row>
    <row r="31" spans="2:32" x14ac:dyDescent="0.2">
      <c r="B31" s="1" t="s">
        <v>38</v>
      </c>
      <c r="C31" s="3">
        <f>'[1]3. Delegazioni'!C14</f>
        <v>1428</v>
      </c>
      <c r="D31" s="3">
        <f>'[1]3. Delegazioni'!D14</f>
        <v>1506</v>
      </c>
      <c r="E31" s="3">
        <f>'[1]3. Delegazioni'!E14</f>
        <v>1563</v>
      </c>
      <c r="F31" s="3">
        <f>'[1]3. Delegazioni'!F14</f>
        <v>970</v>
      </c>
      <c r="G31" s="3">
        <f>'[1]3. Delegazioni'!G14</f>
        <v>1091</v>
      </c>
      <c r="H31" s="3">
        <f t="shared" si="8"/>
        <v>-337</v>
      </c>
      <c r="I31" s="13">
        <f t="shared" si="9"/>
        <v>-0.23599439775910364</v>
      </c>
      <c r="V31" s="1"/>
      <c r="W31" s="1"/>
      <c r="X31" s="1"/>
      <c r="Y31" s="1"/>
      <c r="Z31" s="1"/>
      <c r="AA31" s="1"/>
      <c r="AB31" s="1"/>
      <c r="AC31" s="1"/>
    </row>
    <row r="32" spans="2:32" x14ac:dyDescent="0.2">
      <c r="B32" s="127" t="s">
        <v>29</v>
      </c>
      <c r="C32" s="9">
        <f>SUM(C26:C31)</f>
        <v>23475</v>
      </c>
      <c r="D32" s="9">
        <f>SUM(D26:D31)</f>
        <v>24347</v>
      </c>
      <c r="E32" s="9">
        <f>SUM(E26:E31)</f>
        <v>25022</v>
      </c>
      <c r="F32" s="9">
        <f>SUM(F26:F31)</f>
        <v>11181</v>
      </c>
      <c r="G32" s="9">
        <f>SUM(G26:G31)</f>
        <v>13742</v>
      </c>
      <c r="H32" s="9">
        <f>G32-C32</f>
        <v>-9733</v>
      </c>
      <c r="I32" s="49">
        <f>(G32-C32)/C32</f>
        <v>-0.41461128860489882</v>
      </c>
      <c r="V32" s="1"/>
      <c r="W32" s="1"/>
      <c r="X32" s="1"/>
      <c r="Y32" s="1"/>
      <c r="Z32" s="1"/>
      <c r="AA32" s="1"/>
      <c r="AB32" s="1"/>
      <c r="AC32" s="1"/>
    </row>
    <row r="33" spans="2:45" s="1" customFormat="1" ht="24.95" customHeight="1" x14ac:dyDescent="0.2">
      <c r="B33" s="130" t="s">
        <v>199</v>
      </c>
      <c r="C33" s="133"/>
      <c r="D33" s="133"/>
      <c r="E33" s="133"/>
      <c r="F33" s="133"/>
      <c r="G33" s="133"/>
      <c r="H33" s="133"/>
      <c r="I33" s="133"/>
      <c r="J33" s="99"/>
      <c r="K33" s="100"/>
      <c r="L33" s="95"/>
    </row>
    <row r="34" spans="2:45" s="1" customFormat="1" x14ac:dyDescent="0.2">
      <c r="B34" s="85"/>
      <c r="C34" s="171"/>
      <c r="D34" s="171"/>
      <c r="E34" s="171"/>
      <c r="F34" s="171"/>
      <c r="G34" s="171"/>
      <c r="H34" s="95"/>
      <c r="I34" s="100"/>
      <c r="J34" s="95"/>
      <c r="K34" s="100"/>
      <c r="L34" s="95"/>
    </row>
    <row r="35" spans="2:45" s="1" customFormat="1" x14ac:dyDescent="0.2">
      <c r="B35" s="85"/>
      <c r="C35" s="85">
        <v>2017</v>
      </c>
      <c r="D35" s="85">
        <v>2018</v>
      </c>
      <c r="E35" s="85">
        <v>2019</v>
      </c>
      <c r="F35" s="85">
        <v>2020</v>
      </c>
      <c r="G35" s="169">
        <v>2021</v>
      </c>
      <c r="H35" s="134"/>
      <c r="I35" s="100"/>
      <c r="J35" s="95"/>
      <c r="K35" s="100"/>
      <c r="L35" s="95"/>
    </row>
    <row r="36" spans="2:45" s="1" customFormat="1" x14ac:dyDescent="0.2">
      <c r="B36" s="85" t="s">
        <v>34</v>
      </c>
      <c r="C36" s="88">
        <f>C26/$C$26*100</f>
        <v>100</v>
      </c>
      <c r="D36" s="88">
        <f>D26/$C$26*100</f>
        <v>98.171368861024035</v>
      </c>
      <c r="E36" s="88">
        <f>E26/$C$26*100</f>
        <v>96.499477533960288</v>
      </c>
      <c r="F36" s="88">
        <f>F26/$C$26*100</f>
        <v>78.10867293625914</v>
      </c>
      <c r="G36" s="88">
        <f>G26/$C$26*100</f>
        <v>100.31347962382443</v>
      </c>
      <c r="H36" s="100"/>
      <c r="I36" s="100"/>
      <c r="J36" s="95"/>
      <c r="K36" s="100"/>
      <c r="L36" s="95"/>
    </row>
    <row r="37" spans="2:45" s="1" customFormat="1" x14ac:dyDescent="0.2">
      <c r="B37" s="85" t="s">
        <v>35</v>
      </c>
      <c r="C37" s="88">
        <f>C27/$C$27*100</f>
        <v>100</v>
      </c>
      <c r="D37" s="88">
        <f>D27/$C$27*100</f>
        <v>108.03637713437269</v>
      </c>
      <c r="E37" s="88">
        <f>E27/$C$27*100</f>
        <v>106.19896065330363</v>
      </c>
      <c r="F37" s="88">
        <f>F27/$C$27*100</f>
        <v>55.642167780252414</v>
      </c>
      <c r="G37" s="88">
        <f>G27/$C$27*100</f>
        <v>76.633259094283588</v>
      </c>
      <c r="H37" s="100"/>
      <c r="I37" s="100"/>
      <c r="J37" s="95"/>
      <c r="K37" s="100"/>
      <c r="L37" s="95"/>
    </row>
    <row r="38" spans="2:45" s="1" customFormat="1" x14ac:dyDescent="0.2">
      <c r="B38" s="85" t="s">
        <v>36</v>
      </c>
      <c r="C38" s="88">
        <f>C28/$C$28*100</f>
        <v>100</v>
      </c>
      <c r="D38" s="88">
        <f>D28/$C$28*100</f>
        <v>99.050203527815469</v>
      </c>
      <c r="E38" s="88">
        <f>E28/$C$28*100</f>
        <v>98.100407055630939</v>
      </c>
      <c r="F38" s="88">
        <f>F28/$C$28*100</f>
        <v>63.772048846675709</v>
      </c>
      <c r="G38" s="88">
        <f>G28/$C$28*100</f>
        <v>74.694708276797826</v>
      </c>
      <c r="H38" s="100"/>
      <c r="I38" s="100"/>
      <c r="J38" s="95"/>
      <c r="K38" s="100"/>
      <c r="L38" s="95"/>
    </row>
    <row r="39" spans="2:45" s="1" customFormat="1" x14ac:dyDescent="0.2">
      <c r="B39" s="85" t="s">
        <v>37</v>
      </c>
      <c r="C39" s="88">
        <f>C29/$C$29*100</f>
        <v>100</v>
      </c>
      <c r="D39" s="88">
        <f>D29/$C$29*100</f>
        <v>103.1013027415905</v>
      </c>
      <c r="E39" s="88">
        <f>E29/$C$29*100</f>
        <v>107.14563484347657</v>
      </c>
      <c r="F39" s="88">
        <f>F29/$C$29*100</f>
        <v>27.347851448570875</v>
      </c>
      <c r="G39" s="88">
        <f>G29/$C$29*100</f>
        <v>29.467237021193853</v>
      </c>
      <c r="H39" s="100"/>
      <c r="I39" s="100"/>
      <c r="J39" s="95"/>
      <c r="K39" s="100"/>
      <c r="L39" s="95"/>
    </row>
    <row r="40" spans="2:45" s="1" customFormat="1" x14ac:dyDescent="0.2">
      <c r="B40" s="85" t="s">
        <v>71</v>
      </c>
      <c r="C40" s="88">
        <f>C30/$C$30*100</f>
        <v>100</v>
      </c>
      <c r="D40" s="88">
        <f>D30/$C$30*100</f>
        <v>103.04857621440536</v>
      </c>
      <c r="E40" s="88">
        <f>E30/$C$30*100</f>
        <v>114.67336683417086</v>
      </c>
      <c r="F40" s="88">
        <f>F30/$C$30*100</f>
        <v>65.829145728643212</v>
      </c>
      <c r="G40" s="88">
        <f>G30/$C$30*100</f>
        <v>82.747068676716921</v>
      </c>
      <c r="H40" s="100"/>
      <c r="I40" s="100"/>
      <c r="J40" s="95"/>
      <c r="K40" s="100"/>
      <c r="L40" s="95"/>
    </row>
    <row r="41" spans="2:45" s="1" customFormat="1" x14ac:dyDescent="0.2">
      <c r="B41" s="85" t="s">
        <v>38</v>
      </c>
      <c r="C41" s="88">
        <f>C31/$C$31*100</f>
        <v>100</v>
      </c>
      <c r="D41" s="88">
        <f>D31/$C$31*100</f>
        <v>105.46218487394958</v>
      </c>
      <c r="E41" s="88">
        <f>E31/$C$31*100</f>
        <v>109.45378151260505</v>
      </c>
      <c r="F41" s="88">
        <f>F31/$C$31*100</f>
        <v>67.927170868347346</v>
      </c>
      <c r="G41" s="88">
        <f>G31/$C$31*100</f>
        <v>76.400560224089631</v>
      </c>
      <c r="H41" s="100"/>
      <c r="I41" s="100"/>
      <c r="J41" s="95"/>
      <c r="K41" s="100"/>
      <c r="L41" s="95"/>
    </row>
    <row r="42" spans="2:45" s="1" customFormat="1" x14ac:dyDescent="0.2">
      <c r="B42" s="85"/>
      <c r="C42" s="88"/>
      <c r="D42" s="88"/>
      <c r="E42" s="88"/>
      <c r="F42" s="88"/>
      <c r="G42" s="88"/>
      <c r="H42" s="100"/>
      <c r="I42" s="100"/>
      <c r="J42" s="95"/>
      <c r="K42" s="100"/>
      <c r="L42" s="95"/>
    </row>
    <row r="43" spans="2:45" s="1" customFormat="1" x14ac:dyDescent="0.2">
      <c r="C43" s="100"/>
      <c r="D43" s="100"/>
      <c r="E43" s="100"/>
      <c r="F43" s="100"/>
      <c r="G43" s="100"/>
      <c r="H43" s="100"/>
      <c r="I43" s="100"/>
      <c r="J43" s="95"/>
      <c r="K43" s="100"/>
      <c r="L43" s="95"/>
    </row>
    <row r="44" spans="2:45" s="1" customFormat="1" x14ac:dyDescent="0.2">
      <c r="B44" s="11"/>
      <c r="C44" s="95"/>
      <c r="D44" s="95"/>
      <c r="E44" s="95"/>
      <c r="F44" s="95"/>
      <c r="G44" s="95"/>
      <c r="H44" s="95"/>
      <c r="I44" s="100"/>
      <c r="J44" s="95"/>
      <c r="K44" s="100"/>
      <c r="L44" s="95"/>
    </row>
    <row r="45" spans="2:45" s="1" customFormat="1" x14ac:dyDescent="0.2"/>
    <row r="46" spans="2:45" s="1" customFormat="1" ht="24.95" customHeight="1" x14ac:dyDescent="0.2">
      <c r="B46" s="96" t="s">
        <v>134</v>
      </c>
      <c r="V46" s="135"/>
      <c r="W46" s="135"/>
      <c r="X46" s="135"/>
      <c r="Y46" s="135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</row>
    <row r="47" spans="2:45" s="1" customFormat="1" ht="25.5" x14ac:dyDescent="0.2">
      <c r="B47" s="2" t="s">
        <v>100</v>
      </c>
      <c r="C47" s="137">
        <v>2017</v>
      </c>
      <c r="D47" s="137">
        <v>2018</v>
      </c>
      <c r="E47" s="137">
        <v>2019</v>
      </c>
      <c r="F47" s="138">
        <v>2020</v>
      </c>
      <c r="G47" s="45">
        <v>2021</v>
      </c>
      <c r="H47" s="139" t="s">
        <v>82</v>
      </c>
      <c r="I47" s="139" t="s">
        <v>83</v>
      </c>
      <c r="K47" s="140"/>
      <c r="L47" s="141"/>
      <c r="V47" s="135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</row>
    <row r="48" spans="2:45" s="1" customFormat="1" x14ac:dyDescent="0.2">
      <c r="B48" s="1" t="s">
        <v>34</v>
      </c>
      <c r="C48" s="100">
        <f>'[1]3. Delegazioni'!C18</f>
        <v>1196</v>
      </c>
      <c r="D48" s="100">
        <f>'[1]3. Delegazioni'!D18</f>
        <v>1245</v>
      </c>
      <c r="E48" s="100">
        <f>'[1]3. Delegazioni'!E18</f>
        <v>1173</v>
      </c>
      <c r="F48" s="100">
        <f>'[1]3. Delegazioni'!F18</f>
        <v>1041</v>
      </c>
      <c r="G48" s="100">
        <f>'[1]3. Delegazioni'!G18</f>
        <v>1095</v>
      </c>
      <c r="H48" s="100">
        <f>G48-C48</f>
        <v>-101</v>
      </c>
      <c r="I48" s="95">
        <f>(G48-C48)/C48</f>
        <v>-8.4448160535117056E-2</v>
      </c>
      <c r="J48" s="100"/>
      <c r="K48" s="94"/>
    </row>
    <row r="49" spans="2:45" s="1" customFormat="1" x14ac:dyDescent="0.2">
      <c r="B49" s="1" t="s">
        <v>35</v>
      </c>
      <c r="C49" s="100">
        <f>'[1]3. Delegazioni'!C19</f>
        <v>3788</v>
      </c>
      <c r="D49" s="100">
        <f>'[1]3. Delegazioni'!D19</f>
        <v>4371</v>
      </c>
      <c r="E49" s="100">
        <f>'[1]3. Delegazioni'!E19</f>
        <v>4166</v>
      </c>
      <c r="F49" s="100">
        <f>'[1]3. Delegazioni'!F19</f>
        <v>2612</v>
      </c>
      <c r="G49" s="100">
        <f>'[1]3. Delegazioni'!G19</f>
        <v>2859</v>
      </c>
      <c r="H49" s="100">
        <f>G49-C49</f>
        <v>-929</v>
      </c>
      <c r="I49" s="95">
        <f>(G49-C49)/C49</f>
        <v>-0.24524815205913411</v>
      </c>
      <c r="J49" s="100"/>
      <c r="K49" s="94"/>
    </row>
    <row r="50" spans="2:45" s="1" customFormat="1" x14ac:dyDescent="0.2">
      <c r="B50" s="1" t="s">
        <v>36</v>
      </c>
      <c r="C50" s="100">
        <f>'[1]3. Delegazioni'!C20</f>
        <v>1021</v>
      </c>
      <c r="D50" s="100">
        <f>'[1]3. Delegazioni'!D20</f>
        <v>1140</v>
      </c>
      <c r="E50" s="100">
        <f>'[1]3. Delegazioni'!E20</f>
        <v>1095</v>
      </c>
      <c r="F50" s="100">
        <f>'[1]3. Delegazioni'!F20</f>
        <v>811</v>
      </c>
      <c r="G50" s="100">
        <f>'[1]3. Delegazioni'!G20</f>
        <v>760</v>
      </c>
      <c r="H50" s="100">
        <f>G50-C50</f>
        <v>-261</v>
      </c>
      <c r="I50" s="95">
        <f>(G50-C50)/C50</f>
        <v>-0.25563173359451519</v>
      </c>
      <c r="J50" s="100"/>
      <c r="K50" s="94"/>
    </row>
    <row r="51" spans="2:45" s="1" customFormat="1" x14ac:dyDescent="0.2">
      <c r="B51" s="1" t="s">
        <v>37</v>
      </c>
      <c r="C51" s="100">
        <f>'[1]3. Delegazioni'!C21</f>
        <v>9215</v>
      </c>
      <c r="D51" s="100">
        <f>'[1]3. Delegazioni'!D21</f>
        <v>9807</v>
      </c>
      <c r="E51" s="100">
        <f>'[1]3. Delegazioni'!E21</f>
        <v>9991</v>
      </c>
      <c r="F51" s="100">
        <f>'[1]3. Delegazioni'!F21</f>
        <v>2791</v>
      </c>
      <c r="G51" s="100">
        <f>'[1]3. Delegazioni'!G21</f>
        <v>2331</v>
      </c>
      <c r="H51" s="3">
        <f t="shared" ref="H51:H52" si="10">G51-C51</f>
        <v>-6884</v>
      </c>
      <c r="I51" s="95">
        <f t="shared" ref="I51:I53" si="11">(G51-C51)/C51</f>
        <v>-0.74704286489419425</v>
      </c>
      <c r="J51" s="100"/>
      <c r="K51" s="94"/>
    </row>
    <row r="52" spans="2:45" s="1" customFormat="1" x14ac:dyDescent="0.2">
      <c r="B52" s="1" t="s">
        <v>71</v>
      </c>
      <c r="C52" s="100">
        <f>'[1]3. Delegazioni'!C22</f>
        <v>2212</v>
      </c>
      <c r="D52" s="100">
        <f>'[1]3. Delegazioni'!D22</f>
        <v>2323</v>
      </c>
      <c r="E52" s="100">
        <f>'[1]3. Delegazioni'!E22</f>
        <v>2693</v>
      </c>
      <c r="F52" s="100">
        <f>'[1]3. Delegazioni'!F22</f>
        <v>1594</v>
      </c>
      <c r="G52" s="100">
        <f>'[1]3. Delegazioni'!G22</f>
        <v>1743</v>
      </c>
      <c r="H52" s="3">
        <f t="shared" si="10"/>
        <v>-469</v>
      </c>
      <c r="I52" s="95">
        <f t="shared" si="11"/>
        <v>-0.21202531645569619</v>
      </c>
      <c r="J52" s="100"/>
      <c r="K52" s="94"/>
    </row>
    <row r="53" spans="2:45" s="1" customFormat="1" x14ac:dyDescent="0.2">
      <c r="B53" s="1" t="s">
        <v>38</v>
      </c>
      <c r="C53" s="100">
        <f>'[1]3. Delegazioni'!C23</f>
        <v>1057</v>
      </c>
      <c r="D53" s="100">
        <f>'[1]3. Delegazioni'!D23</f>
        <v>1171</v>
      </c>
      <c r="E53" s="100">
        <f>'[1]3. Delegazioni'!E23</f>
        <v>1261</v>
      </c>
      <c r="F53" s="100">
        <f>'[1]3. Delegazioni'!F23</f>
        <v>713</v>
      </c>
      <c r="G53" s="100">
        <f>'[1]3. Delegazioni'!G23</f>
        <v>818</v>
      </c>
      <c r="H53" s="100">
        <v>-1575</v>
      </c>
      <c r="I53" s="95">
        <f t="shared" si="11"/>
        <v>-0.22611163670766321</v>
      </c>
      <c r="J53" s="100"/>
      <c r="K53" s="94"/>
    </row>
    <row r="54" spans="2:45" s="1" customFormat="1" ht="14.25" x14ac:dyDescent="0.2">
      <c r="B54" s="127" t="s">
        <v>29</v>
      </c>
      <c r="C54" s="97">
        <f>SUM(C48:C53)</f>
        <v>18489</v>
      </c>
      <c r="D54" s="97">
        <f>SUM(D48:D53)</f>
        <v>20057</v>
      </c>
      <c r="E54" s="97">
        <f>SUM(E48:E53)</f>
        <v>20379</v>
      </c>
      <c r="F54" s="97">
        <f>SUM(F48:F53)</f>
        <v>9562</v>
      </c>
      <c r="G54" s="97">
        <f>SUM(G48:G53)</f>
        <v>9606</v>
      </c>
      <c r="H54" s="97">
        <f>G54-C54</f>
        <v>-8883</v>
      </c>
      <c r="I54" s="98">
        <f>(G54-C54)/C54</f>
        <v>-0.48044783384715234</v>
      </c>
      <c r="J54" s="100"/>
      <c r="K54" s="94"/>
      <c r="V54" s="135"/>
      <c r="W54" s="135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</row>
    <row r="55" spans="2:45" s="1" customFormat="1" ht="24.95" customHeight="1" x14ac:dyDescent="0.2">
      <c r="B55" s="130" t="s">
        <v>199</v>
      </c>
      <c r="C55" s="133"/>
      <c r="D55" s="133"/>
      <c r="E55" s="133"/>
      <c r="F55" s="133"/>
      <c r="G55" s="133"/>
      <c r="H55" s="133"/>
      <c r="I55" s="133"/>
      <c r="J55" s="99"/>
      <c r="K55" s="100"/>
      <c r="L55" s="95"/>
      <c r="V55" s="135"/>
      <c r="W55" s="135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</row>
    <row r="56" spans="2:45" s="1" customFormat="1" ht="14.25" x14ac:dyDescent="0.2">
      <c r="B56" s="85"/>
      <c r="C56" s="88"/>
      <c r="D56" s="88"/>
      <c r="E56" s="88"/>
      <c r="F56" s="88"/>
      <c r="G56" s="88"/>
      <c r="H56" s="100"/>
      <c r="I56" s="100"/>
      <c r="J56" s="95"/>
      <c r="K56" s="100"/>
      <c r="L56" s="95"/>
      <c r="V56" s="135"/>
      <c r="W56" s="135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</row>
    <row r="57" spans="2:45" s="1" customFormat="1" ht="14.25" x14ac:dyDescent="0.2">
      <c r="B57" s="85"/>
      <c r="C57" s="85">
        <v>2017</v>
      </c>
      <c r="D57" s="85">
        <v>2018</v>
      </c>
      <c r="E57" s="85">
        <v>2019</v>
      </c>
      <c r="F57" s="85">
        <v>2020</v>
      </c>
      <c r="G57" s="169">
        <v>2021</v>
      </c>
      <c r="H57" s="134"/>
      <c r="I57" s="100"/>
      <c r="J57" s="95"/>
      <c r="K57" s="100"/>
      <c r="L57" s="95"/>
      <c r="V57" s="135"/>
      <c r="W57" s="135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</row>
    <row r="58" spans="2:45" s="1" customFormat="1" ht="14.25" x14ac:dyDescent="0.2">
      <c r="B58" s="85" t="s">
        <v>34</v>
      </c>
      <c r="C58" s="88">
        <f>C48/$C$48*100</f>
        <v>100</v>
      </c>
      <c r="D58" s="88">
        <f>D48/$C$48*100</f>
        <v>104.09698996655518</v>
      </c>
      <c r="E58" s="88">
        <f>E48/$C$48*100</f>
        <v>98.076923076923066</v>
      </c>
      <c r="F58" s="88">
        <f>F48/$C$48*100</f>
        <v>87.040133779264224</v>
      </c>
      <c r="G58" s="88">
        <f>G48/$C$48*100</f>
        <v>91.555183946488299</v>
      </c>
      <c r="H58" s="100"/>
      <c r="I58" s="100"/>
      <c r="J58" s="95"/>
      <c r="K58" s="100"/>
      <c r="L58" s="95"/>
      <c r="V58" s="135"/>
      <c r="W58" s="135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</row>
    <row r="59" spans="2:45" s="1" customFormat="1" ht="14.25" x14ac:dyDescent="0.2">
      <c r="B59" s="85" t="s">
        <v>35</v>
      </c>
      <c r="C59" s="88">
        <f>C49/$C$49*100</f>
        <v>100</v>
      </c>
      <c r="D59" s="88">
        <f>D49/$C$49*100</f>
        <v>115.3907074973601</v>
      </c>
      <c r="E59" s="88">
        <f>E49/$C$49*100</f>
        <v>109.97888067581837</v>
      </c>
      <c r="F59" s="88">
        <f>F49/$C$49*100</f>
        <v>68.954593453009508</v>
      </c>
      <c r="G59" s="88">
        <f>G49/$C$49*100</f>
        <v>75.475184794086587</v>
      </c>
      <c r="H59" s="100"/>
      <c r="I59" s="100"/>
      <c r="J59" s="95"/>
      <c r="K59" s="100"/>
      <c r="L59" s="95"/>
      <c r="V59" s="135"/>
      <c r="W59" s="135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</row>
    <row r="60" spans="2:45" s="1" customFormat="1" ht="14.25" x14ac:dyDescent="0.2">
      <c r="B60" s="85" t="s">
        <v>36</v>
      </c>
      <c r="C60" s="88">
        <f>C50/$C$50*100</f>
        <v>100</v>
      </c>
      <c r="D60" s="88">
        <f>D50/$C$50*100</f>
        <v>111.65523996082271</v>
      </c>
      <c r="E60" s="88">
        <f>E50/$C$50*100</f>
        <v>107.24779627815866</v>
      </c>
      <c r="F60" s="88">
        <f>F50/$C$50*100</f>
        <v>79.431929480901076</v>
      </c>
      <c r="G60" s="88">
        <f>G50/$C$50*100</f>
        <v>74.436826640548475</v>
      </c>
      <c r="H60" s="100"/>
      <c r="I60" s="100"/>
      <c r="J60" s="95"/>
      <c r="K60" s="100"/>
      <c r="L60" s="95"/>
      <c r="V60" s="135"/>
      <c r="W60" s="135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</row>
    <row r="61" spans="2:45" s="1" customFormat="1" ht="14.25" x14ac:dyDescent="0.2">
      <c r="B61" s="85" t="s">
        <v>37</v>
      </c>
      <c r="C61" s="88">
        <f>C51/$C$51*100</f>
        <v>100</v>
      </c>
      <c r="D61" s="88">
        <f>D51/$C$51*100</f>
        <v>106.42430819316333</v>
      </c>
      <c r="E61" s="88">
        <f>E51/$C$51*100</f>
        <v>108.42105263157895</v>
      </c>
      <c r="F61" s="88">
        <f>F51/$C$51*100</f>
        <v>30.287574606619643</v>
      </c>
      <c r="G61" s="88">
        <f>G51/$C$51*100</f>
        <v>25.295713510580576</v>
      </c>
      <c r="H61" s="100"/>
      <c r="I61" s="100"/>
      <c r="J61" s="95"/>
      <c r="K61" s="100"/>
      <c r="L61" s="95"/>
      <c r="V61" s="135"/>
      <c r="W61" s="135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</row>
    <row r="62" spans="2:45" s="1" customFormat="1" ht="14.25" x14ac:dyDescent="0.2">
      <c r="B62" s="85" t="s">
        <v>71</v>
      </c>
      <c r="C62" s="88">
        <f>C52/$C$52*100</f>
        <v>100</v>
      </c>
      <c r="D62" s="88">
        <f>D52/$C$52*100</f>
        <v>105.01808318264014</v>
      </c>
      <c r="E62" s="88">
        <f>E52/$C$52*100</f>
        <v>121.74502712477396</v>
      </c>
      <c r="F62" s="88">
        <f>F52/$C$52*100</f>
        <v>72.061482820976494</v>
      </c>
      <c r="G62" s="88">
        <f>G52/$C$52*100</f>
        <v>78.797468354430379</v>
      </c>
      <c r="H62" s="100"/>
      <c r="I62" s="100"/>
      <c r="J62" s="95"/>
      <c r="K62" s="100"/>
      <c r="L62" s="95"/>
      <c r="V62" s="135"/>
      <c r="W62" s="135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</row>
    <row r="63" spans="2:45" s="1" customFormat="1" ht="14.25" x14ac:dyDescent="0.2">
      <c r="B63" s="85" t="s">
        <v>38</v>
      </c>
      <c r="C63" s="88">
        <f>C53/$C$53*100</f>
        <v>100</v>
      </c>
      <c r="D63" s="88">
        <f>D53/$C$53*100</f>
        <v>110.78524124881741</v>
      </c>
      <c r="E63" s="88">
        <f>E53/$C$53*100</f>
        <v>119.29990539262063</v>
      </c>
      <c r="F63" s="88">
        <f>F53/$C$53*100</f>
        <v>67.455061494796595</v>
      </c>
      <c r="G63" s="88">
        <f>G53/$C$53*100</f>
        <v>77.388836329233683</v>
      </c>
      <c r="H63" s="100"/>
      <c r="I63" s="100"/>
      <c r="J63" s="95"/>
      <c r="K63" s="100"/>
      <c r="L63" s="95"/>
      <c r="V63" s="135"/>
      <c r="W63" s="135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</row>
    <row r="64" spans="2:45" s="1" customFormat="1" ht="14.25" x14ac:dyDescent="0.2">
      <c r="B64" s="85"/>
      <c r="C64" s="88"/>
      <c r="D64" s="88"/>
      <c r="E64" s="88"/>
      <c r="F64" s="88"/>
      <c r="G64" s="88"/>
      <c r="H64" s="100"/>
      <c r="I64" s="100"/>
      <c r="J64" s="95"/>
      <c r="K64" s="100"/>
      <c r="L64" s="95"/>
      <c r="V64" s="135"/>
      <c r="W64" s="135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</row>
    <row r="65" spans="2:45" s="1" customFormat="1" x14ac:dyDescent="0.2">
      <c r="B65" s="85"/>
      <c r="C65" s="85"/>
      <c r="D65" s="85"/>
      <c r="E65" s="85"/>
      <c r="F65" s="85"/>
      <c r="G65" s="85"/>
    </row>
    <row r="66" spans="2:45" s="1" customFormat="1" x14ac:dyDescent="0.2"/>
    <row r="67" spans="2:45" s="1" customFormat="1" x14ac:dyDescent="0.2"/>
    <row r="68" spans="2:45" s="1" customFormat="1" ht="24.95" customHeight="1" x14ac:dyDescent="0.2">
      <c r="B68" s="96" t="s">
        <v>135</v>
      </c>
      <c r="V68" s="135"/>
      <c r="W68" s="135"/>
      <c r="X68" s="135"/>
      <c r="Y68" s="135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</row>
    <row r="69" spans="2:45" s="1" customFormat="1" ht="25.5" x14ac:dyDescent="0.2">
      <c r="B69" s="2" t="s">
        <v>101</v>
      </c>
      <c r="C69" s="137">
        <v>2017</v>
      </c>
      <c r="D69" s="137">
        <v>2018</v>
      </c>
      <c r="E69" s="137">
        <v>2019</v>
      </c>
      <c r="F69" s="138">
        <v>2020</v>
      </c>
      <c r="G69" s="45">
        <v>2021</v>
      </c>
      <c r="H69" s="139" t="s">
        <v>197</v>
      </c>
      <c r="I69" s="139" t="s">
        <v>83</v>
      </c>
      <c r="K69" s="140"/>
      <c r="L69" s="141"/>
      <c r="V69" s="135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</row>
    <row r="70" spans="2:45" s="1" customFormat="1" x14ac:dyDescent="0.2">
      <c r="B70" s="1" t="s">
        <v>34</v>
      </c>
      <c r="C70" s="100">
        <f t="shared" ref="C70:G76" si="12">C26-C48</f>
        <v>718</v>
      </c>
      <c r="D70" s="100">
        <f t="shared" si="12"/>
        <v>634</v>
      </c>
      <c r="E70" s="100">
        <f t="shared" si="12"/>
        <v>674</v>
      </c>
      <c r="F70" s="100">
        <f t="shared" si="12"/>
        <v>454</v>
      </c>
      <c r="G70" s="100">
        <f t="shared" si="12"/>
        <v>825</v>
      </c>
      <c r="H70" s="100">
        <f t="shared" ref="H70:H76" si="13">G70-C70</f>
        <v>107</v>
      </c>
      <c r="I70" s="95">
        <f t="shared" ref="I70:I76" si="14">(G70-C70)/C70</f>
        <v>0.14902506963788301</v>
      </c>
      <c r="J70" s="100"/>
      <c r="K70" s="94"/>
    </row>
    <row r="71" spans="2:45" s="1" customFormat="1" x14ac:dyDescent="0.2">
      <c r="B71" s="1" t="s">
        <v>35</v>
      </c>
      <c r="C71" s="100">
        <f t="shared" si="12"/>
        <v>1600</v>
      </c>
      <c r="D71" s="100">
        <f t="shared" si="12"/>
        <v>1450</v>
      </c>
      <c r="E71" s="100">
        <f t="shared" si="12"/>
        <v>1556</v>
      </c>
      <c r="F71" s="100">
        <f t="shared" si="12"/>
        <v>386</v>
      </c>
      <c r="G71" s="100">
        <f t="shared" si="12"/>
        <v>1270</v>
      </c>
      <c r="H71" s="100">
        <f t="shared" si="13"/>
        <v>-330</v>
      </c>
      <c r="I71" s="95">
        <f t="shared" si="14"/>
        <v>-0.20624999999999999</v>
      </c>
      <c r="J71" s="100"/>
      <c r="K71" s="94"/>
    </row>
    <row r="72" spans="2:45" s="1" customFormat="1" x14ac:dyDescent="0.2">
      <c r="B72" s="1" t="s">
        <v>36</v>
      </c>
      <c r="C72" s="100">
        <f t="shared" si="12"/>
        <v>453</v>
      </c>
      <c r="D72" s="100">
        <f t="shared" si="12"/>
        <v>320</v>
      </c>
      <c r="E72" s="100">
        <f t="shared" si="12"/>
        <v>351</v>
      </c>
      <c r="F72" s="100">
        <f t="shared" si="12"/>
        <v>129</v>
      </c>
      <c r="G72" s="100">
        <f t="shared" si="12"/>
        <v>341</v>
      </c>
      <c r="H72" s="100">
        <f>H28-H50</f>
        <v>-112</v>
      </c>
      <c r="I72" s="95">
        <f t="shared" si="14"/>
        <v>-0.24724061810154527</v>
      </c>
      <c r="J72" s="100"/>
      <c r="K72" s="94"/>
    </row>
    <row r="73" spans="2:45" s="1" customFormat="1" x14ac:dyDescent="0.2">
      <c r="B73" s="1" t="s">
        <v>37</v>
      </c>
      <c r="C73" s="100">
        <f t="shared" si="12"/>
        <v>1071</v>
      </c>
      <c r="D73" s="100">
        <f t="shared" si="12"/>
        <v>798</v>
      </c>
      <c r="E73" s="100">
        <f t="shared" si="12"/>
        <v>1030</v>
      </c>
      <c r="F73" s="100">
        <f t="shared" si="12"/>
        <v>22</v>
      </c>
      <c r="G73" s="100">
        <f t="shared" si="12"/>
        <v>700</v>
      </c>
      <c r="H73" s="100">
        <f>H29-H51</f>
        <v>-371</v>
      </c>
      <c r="I73" s="95">
        <f t="shared" si="14"/>
        <v>-0.34640522875816993</v>
      </c>
      <c r="J73" s="100"/>
      <c r="K73" s="94"/>
    </row>
    <row r="74" spans="2:45" s="1" customFormat="1" x14ac:dyDescent="0.2">
      <c r="B74" s="1" t="s">
        <v>71</v>
      </c>
      <c r="C74" s="100">
        <f t="shared" si="12"/>
        <v>773</v>
      </c>
      <c r="D74" s="100">
        <f t="shared" si="12"/>
        <v>753</v>
      </c>
      <c r="E74" s="100">
        <f t="shared" si="12"/>
        <v>730</v>
      </c>
      <c r="F74" s="100">
        <f t="shared" si="12"/>
        <v>371</v>
      </c>
      <c r="G74" s="100">
        <f t="shared" si="12"/>
        <v>727</v>
      </c>
      <c r="H74" s="100">
        <f>H30-H52</f>
        <v>-46</v>
      </c>
      <c r="I74" s="95">
        <f t="shared" si="14"/>
        <v>-5.9508408796895215E-2</v>
      </c>
      <c r="J74" s="100"/>
      <c r="K74" s="94"/>
    </row>
    <row r="75" spans="2:45" s="1" customFormat="1" x14ac:dyDescent="0.2">
      <c r="B75" s="1" t="s">
        <v>38</v>
      </c>
      <c r="C75" s="100">
        <f t="shared" si="12"/>
        <v>371</v>
      </c>
      <c r="D75" s="100">
        <f t="shared" si="12"/>
        <v>335</v>
      </c>
      <c r="E75" s="100">
        <f t="shared" si="12"/>
        <v>302</v>
      </c>
      <c r="F75" s="100">
        <f t="shared" si="12"/>
        <v>257</v>
      </c>
      <c r="G75" s="100">
        <f t="shared" si="12"/>
        <v>273</v>
      </c>
      <c r="H75" s="100">
        <f>H31-H53</f>
        <v>1238</v>
      </c>
      <c r="I75" s="95">
        <f t="shared" si="14"/>
        <v>-0.26415094339622641</v>
      </c>
      <c r="J75" s="100"/>
      <c r="K75" s="94"/>
    </row>
    <row r="76" spans="2:45" s="1" customFormat="1" ht="14.25" x14ac:dyDescent="0.2">
      <c r="B76" s="127" t="s">
        <v>29</v>
      </c>
      <c r="C76" s="97">
        <f t="shared" si="12"/>
        <v>4986</v>
      </c>
      <c r="D76" s="97">
        <f t="shared" si="12"/>
        <v>4290</v>
      </c>
      <c r="E76" s="97">
        <f t="shared" si="12"/>
        <v>4643</v>
      </c>
      <c r="F76" s="97">
        <f t="shared" si="12"/>
        <v>1619</v>
      </c>
      <c r="G76" s="97">
        <f t="shared" si="12"/>
        <v>4136</v>
      </c>
      <c r="H76" s="97">
        <f t="shared" si="13"/>
        <v>-850</v>
      </c>
      <c r="I76" s="98">
        <f t="shared" si="14"/>
        <v>-0.1704773365423185</v>
      </c>
      <c r="J76" s="100"/>
      <c r="K76" s="94"/>
      <c r="V76" s="135"/>
      <c r="W76" s="135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</row>
    <row r="77" spans="2:45" s="1" customFormat="1" ht="24.95" customHeight="1" x14ac:dyDescent="0.2">
      <c r="B77" s="130" t="s">
        <v>199</v>
      </c>
      <c r="C77" s="133"/>
      <c r="D77" s="133"/>
      <c r="E77" s="133"/>
      <c r="F77" s="133"/>
      <c r="G77" s="133"/>
      <c r="H77" s="133"/>
      <c r="I77" s="133"/>
      <c r="J77" s="99"/>
      <c r="K77" s="100"/>
      <c r="L77" s="95"/>
      <c r="V77" s="135"/>
      <c r="W77" s="135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</row>
    <row r="78" spans="2:45" s="1" customFormat="1" ht="14.25" x14ac:dyDescent="0.2">
      <c r="C78" s="100"/>
      <c r="D78" s="100"/>
      <c r="E78" s="100"/>
      <c r="F78" s="100"/>
      <c r="G78" s="100"/>
      <c r="H78" s="100"/>
      <c r="I78" s="100"/>
      <c r="J78" s="95"/>
      <c r="K78" s="100"/>
      <c r="L78" s="95"/>
      <c r="V78" s="135"/>
      <c r="W78" s="135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</row>
    <row r="79" spans="2:45" s="1" customFormat="1" ht="14.25" x14ac:dyDescent="0.2">
      <c r="B79" s="85"/>
      <c r="C79" s="85"/>
      <c r="D79" s="85"/>
      <c r="E79" s="85"/>
      <c r="F79" s="85"/>
      <c r="G79" s="169"/>
      <c r="H79" s="169"/>
      <c r="I79" s="100"/>
      <c r="J79" s="95"/>
      <c r="K79" s="100"/>
      <c r="L79" s="95"/>
      <c r="V79" s="135"/>
      <c r="W79" s="135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</row>
    <row r="80" spans="2:45" s="1" customFormat="1" ht="14.25" x14ac:dyDescent="0.2">
      <c r="B80" s="85"/>
      <c r="C80" s="85">
        <v>2017</v>
      </c>
      <c r="D80" s="85">
        <v>2018</v>
      </c>
      <c r="E80" s="85">
        <v>2019</v>
      </c>
      <c r="F80" s="85">
        <v>2020</v>
      </c>
      <c r="G80" s="169">
        <v>2021</v>
      </c>
      <c r="H80" s="88"/>
      <c r="I80" s="100"/>
      <c r="J80" s="95"/>
      <c r="K80" s="100"/>
      <c r="L80" s="95"/>
      <c r="V80" s="135"/>
      <c r="W80" s="135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</row>
    <row r="81" spans="2:45" s="1" customFormat="1" ht="14.25" x14ac:dyDescent="0.2">
      <c r="B81" s="85" t="s">
        <v>34</v>
      </c>
      <c r="C81" s="88">
        <f>C70/$C$70*100</f>
        <v>100</v>
      </c>
      <c r="D81" s="88">
        <f>D70/$C$70*100</f>
        <v>88.300835654596099</v>
      </c>
      <c r="E81" s="88">
        <f>E70/$C$70*100</f>
        <v>93.871866295264624</v>
      </c>
      <c r="F81" s="88">
        <f>F70/$C$70*100</f>
        <v>63.231197771587745</v>
      </c>
      <c r="G81" s="88">
        <f>G70/$C$70*100</f>
        <v>114.9025069637883</v>
      </c>
      <c r="H81" s="88"/>
      <c r="I81" s="100"/>
      <c r="J81" s="95"/>
      <c r="K81" s="100"/>
      <c r="L81" s="95"/>
      <c r="V81" s="135"/>
      <c r="W81" s="135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</row>
    <row r="82" spans="2:45" s="1" customFormat="1" ht="14.25" x14ac:dyDescent="0.2">
      <c r="B82" s="85" t="s">
        <v>35</v>
      </c>
      <c r="C82" s="88">
        <f>C71/$C$71*100</f>
        <v>100</v>
      </c>
      <c r="D82" s="88">
        <f>D71/$C$71*100</f>
        <v>90.625</v>
      </c>
      <c r="E82" s="88">
        <f>E71/$C$71*100</f>
        <v>97.25</v>
      </c>
      <c r="F82" s="88">
        <f>F71/$C$71*100</f>
        <v>24.125</v>
      </c>
      <c r="G82" s="88">
        <f>G71/$C$71*100</f>
        <v>79.375</v>
      </c>
      <c r="H82" s="88"/>
      <c r="I82" s="100"/>
      <c r="J82" s="95"/>
      <c r="K82" s="100"/>
      <c r="L82" s="95"/>
      <c r="V82" s="135"/>
      <c r="W82" s="135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136"/>
      <c r="AS82" s="136"/>
    </row>
    <row r="83" spans="2:45" s="1" customFormat="1" ht="14.25" x14ac:dyDescent="0.2">
      <c r="B83" s="85" t="s">
        <v>36</v>
      </c>
      <c r="C83" s="88">
        <f>C72/$C$72*100</f>
        <v>100</v>
      </c>
      <c r="D83" s="88">
        <f>D72/$C$72*100</f>
        <v>70.640176600441507</v>
      </c>
      <c r="E83" s="88">
        <f>E72/$C$72*100</f>
        <v>77.483443708609272</v>
      </c>
      <c r="F83" s="88">
        <f>F72/$C$72*100</f>
        <v>28.476821192052981</v>
      </c>
      <c r="G83" s="88">
        <f>G72/$C$72*100</f>
        <v>75.275938189845476</v>
      </c>
      <c r="H83" s="88"/>
      <c r="I83" s="100"/>
      <c r="J83" s="95"/>
      <c r="K83" s="100"/>
      <c r="L83" s="95"/>
      <c r="V83" s="135"/>
      <c r="W83" s="135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136"/>
      <c r="AS83" s="136"/>
    </row>
    <row r="84" spans="2:45" s="1" customFormat="1" ht="14.25" x14ac:dyDescent="0.2">
      <c r="B84" s="85" t="s">
        <v>37</v>
      </c>
      <c r="C84" s="88">
        <f>C73/$C$73*100</f>
        <v>100</v>
      </c>
      <c r="D84" s="88">
        <f>D73/$C$73*100</f>
        <v>74.509803921568633</v>
      </c>
      <c r="E84" s="88">
        <f>E73/$C$73*100</f>
        <v>96.171802054154995</v>
      </c>
      <c r="F84" s="88">
        <f>F73/$C$73*100</f>
        <v>2.0541549953314657</v>
      </c>
      <c r="G84" s="88">
        <f>G73/$C$73*100</f>
        <v>65.359477124183002</v>
      </c>
      <c r="H84" s="88"/>
      <c r="I84" s="100"/>
      <c r="J84" s="95"/>
      <c r="K84" s="100"/>
      <c r="L84" s="95"/>
      <c r="V84" s="135"/>
      <c r="W84" s="135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  <c r="AL84" s="136"/>
      <c r="AM84" s="136"/>
      <c r="AN84" s="136"/>
      <c r="AO84" s="136"/>
      <c r="AP84" s="136"/>
      <c r="AQ84" s="136"/>
      <c r="AR84" s="136"/>
      <c r="AS84" s="136"/>
    </row>
    <row r="85" spans="2:45" s="1" customFormat="1" ht="14.25" x14ac:dyDescent="0.2">
      <c r="B85" s="85" t="s">
        <v>71</v>
      </c>
      <c r="C85" s="88">
        <f>C74/$C$74*100</f>
        <v>100</v>
      </c>
      <c r="D85" s="88">
        <f>D74/$C$74*100</f>
        <v>97.412677878395854</v>
      </c>
      <c r="E85" s="88">
        <f>E74/$C$74*100</f>
        <v>94.4372574385511</v>
      </c>
      <c r="F85" s="88">
        <f>F74/$C$74*100</f>
        <v>47.994825355756795</v>
      </c>
      <c r="G85" s="88">
        <f>G74/$C$74*100</f>
        <v>94.049159120310478</v>
      </c>
      <c r="H85" s="88"/>
      <c r="I85" s="100"/>
      <c r="J85" s="95"/>
      <c r="K85" s="100"/>
      <c r="L85" s="95"/>
      <c r="V85" s="135"/>
      <c r="W85" s="135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</row>
    <row r="86" spans="2:45" s="1" customFormat="1" ht="14.25" x14ac:dyDescent="0.2">
      <c r="B86" s="85" t="s">
        <v>38</v>
      </c>
      <c r="C86" s="88">
        <f>C75/$C$75*100</f>
        <v>100</v>
      </c>
      <c r="D86" s="88">
        <f>D75/$C$75*100</f>
        <v>90.296495956873315</v>
      </c>
      <c r="E86" s="88">
        <f>E75/$C$75*100</f>
        <v>81.401617250673851</v>
      </c>
      <c r="F86" s="88">
        <f>F75/$C$75*100</f>
        <v>69.272237196765502</v>
      </c>
      <c r="G86" s="88">
        <f>G75/$C$75*100</f>
        <v>73.584905660377359</v>
      </c>
      <c r="H86" s="88"/>
      <c r="I86" s="100"/>
      <c r="J86" s="95"/>
      <c r="K86" s="100"/>
      <c r="L86" s="95"/>
      <c r="V86" s="135"/>
      <c r="W86" s="135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  <c r="AR86" s="136"/>
      <c r="AS86" s="136"/>
    </row>
    <row r="87" spans="2:45" s="1" customFormat="1" ht="14.25" x14ac:dyDescent="0.2">
      <c r="B87" s="85"/>
      <c r="C87" s="88"/>
      <c r="D87" s="88"/>
      <c r="E87" s="88"/>
      <c r="F87" s="88"/>
      <c r="G87" s="88"/>
      <c r="H87" s="88"/>
      <c r="I87" s="100"/>
      <c r="J87" s="95"/>
      <c r="K87" s="100"/>
      <c r="L87" s="95"/>
      <c r="V87" s="135"/>
      <c r="W87" s="135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136"/>
      <c r="AS87" s="136"/>
    </row>
    <row r="88" spans="2:45" s="1" customFormat="1" ht="14.25" x14ac:dyDescent="0.2">
      <c r="C88" s="100"/>
      <c r="D88" s="100"/>
      <c r="E88" s="100"/>
      <c r="F88" s="100"/>
      <c r="G88" s="100"/>
      <c r="H88" s="100"/>
      <c r="I88" s="100"/>
      <c r="J88" s="95"/>
      <c r="K88" s="100"/>
      <c r="L88" s="95"/>
      <c r="V88" s="135"/>
      <c r="W88" s="135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  <c r="AR88" s="136"/>
      <c r="AS88" s="136"/>
    </row>
    <row r="89" spans="2:45" s="1" customFormat="1" x14ac:dyDescent="0.2"/>
    <row r="90" spans="2:45" s="1" customFormat="1" x14ac:dyDescent="0.2"/>
    <row r="91" spans="2:45" s="1" customFormat="1" x14ac:dyDescent="0.2"/>
    <row r="92" spans="2:45" s="1" customFormat="1" x14ac:dyDescent="0.2"/>
    <row r="93" spans="2:45" s="1" customFormat="1" x14ac:dyDescent="0.2"/>
    <row r="94" spans="2:45" s="1" customFormat="1" x14ac:dyDescent="0.2"/>
    <row r="95" spans="2:45" s="1" customFormat="1" x14ac:dyDescent="0.2"/>
  </sheetData>
  <sheetProtection sheet="1" objects="1" scenarios="1"/>
  <mergeCells count="6">
    <mergeCell ref="B20:T22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B2:AA57"/>
  <sheetViews>
    <sheetView zoomScaleNormal="100" zoomScalePageLayoutView="125" workbookViewId="0">
      <selection activeCell="J38" sqref="J38"/>
    </sheetView>
  </sheetViews>
  <sheetFormatPr defaultColWidth="8.75" defaultRowHeight="12.75" x14ac:dyDescent="0.2"/>
  <cols>
    <col min="1" max="1" width="4.125" style="31" customWidth="1"/>
    <col min="2" max="2" width="20.625" style="31" customWidth="1"/>
    <col min="3" max="20" width="8.125" style="31" customWidth="1"/>
    <col min="21" max="22" width="8.75" style="31"/>
    <col min="23" max="23" width="7.375" style="31" customWidth="1"/>
    <col min="24" max="25" width="8.75" style="31"/>
    <col min="26" max="26" width="8" style="31" customWidth="1"/>
    <col min="27" max="28" width="8.75" style="31"/>
    <col min="29" max="29" width="7.625" style="31" customWidth="1"/>
    <col min="30" max="31" width="8.75" style="31"/>
    <col min="32" max="32" width="7.875" style="31" customWidth="1"/>
    <col min="33" max="34" width="8.75" style="31"/>
    <col min="35" max="35" width="8.25" style="31" customWidth="1"/>
    <col min="36" max="16384" width="8.75" style="31"/>
  </cols>
  <sheetData>
    <row r="2" spans="2:27" ht="15" customHeight="1" x14ac:dyDescent="0.2">
      <c r="B2" s="183" t="s">
        <v>156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V2" s="32"/>
      <c r="W2" s="32"/>
      <c r="X2" s="32"/>
      <c r="Y2" s="32"/>
      <c r="Z2" s="32"/>
    </row>
    <row r="3" spans="2:27" x14ac:dyDescent="0.2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V3" s="32"/>
      <c r="W3" s="32"/>
      <c r="X3" s="32"/>
      <c r="Y3" s="32"/>
      <c r="Z3" s="32"/>
    </row>
    <row r="4" spans="2:27" x14ac:dyDescent="0.2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V4" s="32"/>
      <c r="W4" s="32"/>
      <c r="X4" s="32"/>
      <c r="Y4" s="32"/>
      <c r="Z4" s="32"/>
    </row>
    <row r="5" spans="2:27" ht="13.5" customHeight="1" x14ac:dyDescent="0.2">
      <c r="C5" s="33"/>
      <c r="D5" s="33"/>
      <c r="E5" s="33"/>
      <c r="F5" s="33"/>
      <c r="G5" s="33"/>
      <c r="H5" s="33"/>
      <c r="I5" s="33"/>
      <c r="J5" s="33"/>
      <c r="K5" s="33"/>
      <c r="L5" s="33"/>
      <c r="O5" s="31" t="s">
        <v>23</v>
      </c>
      <c r="V5" s="32"/>
      <c r="W5" s="32"/>
      <c r="X5" s="32"/>
      <c r="Y5" s="32"/>
      <c r="Z5" s="32"/>
    </row>
    <row r="6" spans="2:27" s="34" customFormat="1" ht="24.95" customHeight="1" x14ac:dyDescent="0.2">
      <c r="B6" s="35" t="s">
        <v>158</v>
      </c>
      <c r="C6" s="36"/>
      <c r="D6" s="36"/>
      <c r="E6" s="36"/>
      <c r="F6" s="36"/>
      <c r="G6" s="36"/>
      <c r="H6" s="36"/>
      <c r="I6" s="36"/>
      <c r="J6" s="36"/>
      <c r="K6" s="37"/>
      <c r="L6" s="37"/>
      <c r="V6" s="82"/>
      <c r="W6" s="82"/>
      <c r="X6" s="82"/>
      <c r="Y6" s="82"/>
      <c r="Z6" s="82"/>
      <c r="AA6" s="83"/>
    </row>
    <row r="7" spans="2:27" ht="15" customHeight="1" x14ac:dyDescent="0.2">
      <c r="B7" s="184" t="s">
        <v>28</v>
      </c>
      <c r="C7" s="192" t="s">
        <v>61</v>
      </c>
      <c r="D7" s="193"/>
      <c r="E7" s="191" t="s">
        <v>7</v>
      </c>
      <c r="F7" s="191"/>
      <c r="G7" s="191"/>
      <c r="H7" s="191"/>
      <c r="I7" s="191"/>
      <c r="J7" s="191"/>
      <c r="K7" s="191"/>
      <c r="L7" s="191"/>
      <c r="V7" s="84" t="s">
        <v>11</v>
      </c>
      <c r="W7" s="84"/>
      <c r="X7" s="84"/>
      <c r="Y7" s="84"/>
      <c r="Z7" s="84"/>
      <c r="AA7" s="85"/>
    </row>
    <row r="8" spans="2:27" ht="27" customHeight="1" x14ac:dyDescent="0.2">
      <c r="B8" s="185"/>
      <c r="C8" s="194"/>
      <c r="D8" s="194"/>
      <c r="E8" s="189" t="s">
        <v>54</v>
      </c>
      <c r="F8" s="189"/>
      <c r="G8" s="189" t="s">
        <v>55</v>
      </c>
      <c r="H8" s="189"/>
      <c r="I8" s="189" t="s">
        <v>56</v>
      </c>
      <c r="J8" s="189"/>
      <c r="K8" s="189" t="s">
        <v>57</v>
      </c>
      <c r="L8" s="189"/>
      <c r="V8" s="84"/>
      <c r="W8" s="84"/>
      <c r="X8" s="84"/>
      <c r="Y8" s="84"/>
      <c r="Z8" s="84"/>
      <c r="AA8" s="85"/>
    </row>
    <row r="9" spans="2:27" ht="27.95" customHeight="1" x14ac:dyDescent="0.2">
      <c r="B9" s="38"/>
      <c r="C9" s="39" t="s">
        <v>96</v>
      </c>
      <c r="D9" s="40" t="s">
        <v>3</v>
      </c>
      <c r="E9" s="39" t="s">
        <v>96</v>
      </c>
      <c r="F9" s="40" t="s">
        <v>3</v>
      </c>
      <c r="G9" s="39" t="s">
        <v>96</v>
      </c>
      <c r="H9" s="40" t="s">
        <v>3</v>
      </c>
      <c r="I9" s="39" t="s">
        <v>96</v>
      </c>
      <c r="J9" s="40" t="s">
        <v>3</v>
      </c>
      <c r="K9" s="39" t="s">
        <v>96</v>
      </c>
      <c r="L9" s="40" t="s">
        <v>3</v>
      </c>
      <c r="V9" s="86"/>
      <c r="W9" s="86" t="s">
        <v>58</v>
      </c>
      <c r="X9" s="86" t="s">
        <v>55</v>
      </c>
      <c r="Y9" s="85" t="s">
        <v>59</v>
      </c>
      <c r="Z9" s="86" t="s">
        <v>60</v>
      </c>
      <c r="AA9" s="85"/>
    </row>
    <row r="10" spans="2:27" ht="21" customHeight="1" x14ac:dyDescent="0.2">
      <c r="B10" s="31" t="s">
        <v>8</v>
      </c>
      <c r="C10" s="8">
        <f>$G$33</f>
        <v>83509</v>
      </c>
      <c r="D10" s="4">
        <v>1</v>
      </c>
      <c r="E10" s="8">
        <f>$G$29</f>
        <v>8271</v>
      </c>
      <c r="F10" s="5">
        <f>E10/$C$10</f>
        <v>9.9043216898777375E-2</v>
      </c>
      <c r="G10" s="8">
        <f>$G$30</f>
        <v>69553</v>
      </c>
      <c r="H10" s="5">
        <f>G10/$C$10</f>
        <v>0.83288028835215366</v>
      </c>
      <c r="I10" s="8">
        <f>$G$31</f>
        <v>3511</v>
      </c>
      <c r="J10" s="5">
        <f>I10/$C$10</f>
        <v>4.2043372570621129E-2</v>
      </c>
      <c r="K10" s="8">
        <f>$G$32</f>
        <v>2174</v>
      </c>
      <c r="L10" s="5">
        <f>K10/$C$10</f>
        <v>2.6033122178447832E-2</v>
      </c>
      <c r="N10" s="31" t="s">
        <v>22</v>
      </c>
      <c r="V10" s="84" t="s">
        <v>32</v>
      </c>
      <c r="W10" s="87">
        <f>$E$11</f>
        <v>363</v>
      </c>
      <c r="X10" s="87">
        <f>$G$11</f>
        <v>5331</v>
      </c>
      <c r="Y10" s="88">
        <f>$I$11</f>
        <v>231</v>
      </c>
      <c r="Z10" s="87">
        <f>$K$11</f>
        <v>91</v>
      </c>
      <c r="AA10" s="85"/>
    </row>
    <row r="11" spans="2:27" ht="21" customHeight="1" x14ac:dyDescent="0.2">
      <c r="B11" s="31" t="s">
        <v>32</v>
      </c>
      <c r="C11" s="8">
        <f>$G$49</f>
        <v>6016</v>
      </c>
      <c r="D11" s="6">
        <v>1</v>
      </c>
      <c r="E11" s="8">
        <f>$G$45</f>
        <v>363</v>
      </c>
      <c r="F11" s="7">
        <f>E11/$C$11</f>
        <v>6.0339095744680854E-2</v>
      </c>
      <c r="G11" s="8">
        <f>$G$46</f>
        <v>5331</v>
      </c>
      <c r="H11" s="7">
        <f>G11/$C$11</f>
        <v>0.88613696808510634</v>
      </c>
      <c r="I11" s="8">
        <f>$G$47</f>
        <v>231</v>
      </c>
      <c r="J11" s="7">
        <f>I11/$C$11</f>
        <v>3.8397606382978726E-2</v>
      </c>
      <c r="K11" s="9">
        <f>$G$48</f>
        <v>91</v>
      </c>
      <c r="L11" s="7">
        <f>K11/$C$11</f>
        <v>1.5126329787234043E-2</v>
      </c>
      <c r="V11" s="84"/>
      <c r="W11" s="84"/>
      <c r="X11" s="84"/>
      <c r="Y11" s="84"/>
      <c r="Z11" s="84"/>
      <c r="AA11" s="85"/>
    </row>
    <row r="12" spans="2:27" ht="24.95" customHeight="1" x14ac:dyDescent="0.2">
      <c r="B12" s="41" t="s">
        <v>21</v>
      </c>
      <c r="C12" s="42"/>
      <c r="D12" s="42"/>
      <c r="E12" s="42"/>
      <c r="F12" s="42"/>
      <c r="G12" s="42"/>
      <c r="H12" s="42"/>
      <c r="I12" s="42"/>
      <c r="J12" s="42"/>
      <c r="K12" s="32"/>
      <c r="L12" s="32"/>
    </row>
    <row r="15" spans="2:27" s="43" customFormat="1" ht="24.95" customHeight="1" x14ac:dyDescent="0.2">
      <c r="B15" s="35" t="s">
        <v>159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53"/>
      <c r="P15" s="53"/>
      <c r="Q15" s="53"/>
    </row>
    <row r="16" spans="2:27" ht="15" customHeight="1" x14ac:dyDescent="0.2">
      <c r="B16" s="184" t="s">
        <v>28</v>
      </c>
      <c r="C16" s="186" t="s">
        <v>61</v>
      </c>
      <c r="D16" s="187"/>
      <c r="E16" s="187"/>
      <c r="F16" s="191" t="s">
        <v>7</v>
      </c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</row>
    <row r="17" spans="2:23" ht="27.75" customHeight="1" x14ac:dyDescent="0.2">
      <c r="B17" s="185"/>
      <c r="C17" s="188"/>
      <c r="D17" s="188"/>
      <c r="E17" s="188"/>
      <c r="F17" s="189" t="s">
        <v>54</v>
      </c>
      <c r="G17" s="190"/>
      <c r="H17" s="190"/>
      <c r="I17" s="189" t="s">
        <v>55</v>
      </c>
      <c r="J17" s="189"/>
      <c r="K17" s="189"/>
      <c r="L17" s="189" t="s">
        <v>56</v>
      </c>
      <c r="M17" s="189"/>
      <c r="N17" s="189"/>
      <c r="O17" s="189" t="s">
        <v>57</v>
      </c>
      <c r="P17" s="189"/>
      <c r="Q17" s="189"/>
    </row>
    <row r="18" spans="2:23" ht="35.1" customHeight="1" x14ac:dyDescent="0.2">
      <c r="B18" s="38"/>
      <c r="C18" s="39" t="s">
        <v>96</v>
      </c>
      <c r="D18" s="40" t="s">
        <v>80</v>
      </c>
      <c r="E18" s="40" t="s">
        <v>81</v>
      </c>
      <c r="F18" s="39" t="s">
        <v>96</v>
      </c>
      <c r="G18" s="40" t="s">
        <v>80</v>
      </c>
      <c r="H18" s="40" t="s">
        <v>81</v>
      </c>
      <c r="I18" s="39" t="s">
        <v>96</v>
      </c>
      <c r="J18" s="40" t="s">
        <v>80</v>
      </c>
      <c r="K18" s="40" t="s">
        <v>81</v>
      </c>
      <c r="L18" s="39" t="s">
        <v>96</v>
      </c>
      <c r="M18" s="40" t="s">
        <v>80</v>
      </c>
      <c r="N18" s="40" t="s">
        <v>81</v>
      </c>
      <c r="O18" s="39" t="s">
        <v>96</v>
      </c>
      <c r="P18" s="40" t="s">
        <v>80</v>
      </c>
      <c r="Q18" s="40" t="s">
        <v>81</v>
      </c>
      <c r="W18" s="31" t="s">
        <v>22</v>
      </c>
    </row>
    <row r="19" spans="2:23" ht="21" customHeight="1" x14ac:dyDescent="0.2">
      <c r="B19" s="31" t="s">
        <v>8</v>
      </c>
      <c r="C19" s="8">
        <f>$G$33</f>
        <v>83509</v>
      </c>
      <c r="D19" s="14">
        <f>G33-F33</f>
        <v>1231</v>
      </c>
      <c r="E19" s="13">
        <f>(G33-F33)/F33</f>
        <v>1.4961472082452174E-2</v>
      </c>
      <c r="F19" s="8">
        <f>$G$29</f>
        <v>8271</v>
      </c>
      <c r="G19" s="14">
        <f>G29-F29</f>
        <v>199</v>
      </c>
      <c r="H19" s="13">
        <f>(G29-F29)/F29</f>
        <v>2.4653121902874133E-2</v>
      </c>
      <c r="I19" s="8">
        <f>$G$30</f>
        <v>69553</v>
      </c>
      <c r="J19" s="14">
        <f>G30-F30</f>
        <v>1025</v>
      </c>
      <c r="K19" s="13">
        <f>(G30-F30)/F30</f>
        <v>1.495738968013075E-2</v>
      </c>
      <c r="L19" s="8">
        <f>$G$31</f>
        <v>3511</v>
      </c>
      <c r="M19" s="14">
        <f>G31-F31</f>
        <v>-52</v>
      </c>
      <c r="N19" s="13">
        <f>(G31-F31)/F31</f>
        <v>-1.4594442885209093E-2</v>
      </c>
      <c r="O19" s="8">
        <f>$G$32</f>
        <v>2174</v>
      </c>
      <c r="P19" s="14">
        <f>G32-F32</f>
        <v>59</v>
      </c>
      <c r="Q19" s="13">
        <f>(G32-F32)/F32</f>
        <v>2.7895981087470448E-2</v>
      </c>
    </row>
    <row r="20" spans="2:23" ht="21" customHeight="1" x14ac:dyDescent="0.2">
      <c r="B20" s="31" t="s">
        <v>32</v>
      </c>
      <c r="C20" s="8">
        <f>$G$49</f>
        <v>6016</v>
      </c>
      <c r="D20" s="14">
        <f>G49-F49</f>
        <v>173</v>
      </c>
      <c r="E20" s="13">
        <f>(G49-F49)/F49</f>
        <v>2.9608078042101658E-2</v>
      </c>
      <c r="F20" s="8">
        <f>$G$45</f>
        <v>363</v>
      </c>
      <c r="G20" s="14">
        <f>G45-F45</f>
        <v>14</v>
      </c>
      <c r="H20" s="13">
        <f>(G45-F45)/F45</f>
        <v>4.0114613180515762E-2</v>
      </c>
      <c r="I20" s="8">
        <f>$G$46</f>
        <v>5331</v>
      </c>
      <c r="J20" s="14">
        <f>G46-F46</f>
        <v>156</v>
      </c>
      <c r="K20" s="13">
        <f>(G46-F46)/F46</f>
        <v>3.0144927536231884E-2</v>
      </c>
      <c r="L20" s="8">
        <f>$G$47</f>
        <v>231</v>
      </c>
      <c r="M20" s="30">
        <f>G47-F47</f>
        <v>2</v>
      </c>
      <c r="N20" s="7">
        <f>(G47-F47)/F47</f>
        <v>8.7336244541484712E-3</v>
      </c>
      <c r="O20" s="9">
        <f>$G$48</f>
        <v>91</v>
      </c>
      <c r="P20" s="30">
        <f>G48-F48</f>
        <v>1</v>
      </c>
      <c r="Q20" s="7">
        <f>(G48-F48)/F48</f>
        <v>1.1111111111111112E-2</v>
      </c>
    </row>
    <row r="21" spans="2:23" ht="24.95" customHeight="1" x14ac:dyDescent="0.2">
      <c r="B21" s="50" t="s">
        <v>21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O21" s="32"/>
      <c r="P21" s="32"/>
      <c r="Q21" s="32"/>
      <c r="W21" s="31" t="s">
        <v>24</v>
      </c>
    </row>
    <row r="23" spans="2:23" x14ac:dyDescent="0.2">
      <c r="B23" s="183" t="s">
        <v>157</v>
      </c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</row>
    <row r="24" spans="2:23" x14ac:dyDescent="0.2"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</row>
    <row r="25" spans="2:23" x14ac:dyDescent="0.2"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</row>
    <row r="27" spans="2:23" ht="24.95" customHeight="1" x14ac:dyDescent="0.2">
      <c r="B27" s="35" t="s">
        <v>160</v>
      </c>
      <c r="K27" s="32"/>
      <c r="L27" s="32"/>
    </row>
    <row r="28" spans="2:23" ht="25.5" x14ac:dyDescent="0.2">
      <c r="B28" s="38" t="s">
        <v>9</v>
      </c>
      <c r="C28" s="44">
        <v>2017</v>
      </c>
      <c r="D28" s="44">
        <v>2018</v>
      </c>
      <c r="E28" s="44">
        <v>2019</v>
      </c>
      <c r="F28" s="45">
        <v>2020</v>
      </c>
      <c r="G28" s="45">
        <v>2021</v>
      </c>
      <c r="H28" s="40" t="s">
        <v>82</v>
      </c>
      <c r="I28" s="40" t="s">
        <v>83</v>
      </c>
      <c r="K28" s="46"/>
      <c r="L28" s="47"/>
    </row>
    <row r="29" spans="2:23" x14ac:dyDescent="0.2">
      <c r="B29" s="32" t="s">
        <v>58</v>
      </c>
      <c r="C29" s="14">
        <f>'[1]1. Servizio turistico'!C8</f>
        <v>6991</v>
      </c>
      <c r="D29" s="14">
        <f>'[1]1. Servizio turistico'!D8</f>
        <v>7482</v>
      </c>
      <c r="E29" s="14">
        <f>'[1]1. Servizio turistico'!E8</f>
        <v>7992</v>
      </c>
      <c r="F29" s="14">
        <f>'[1]1. Servizio turistico'!F8</f>
        <v>8072</v>
      </c>
      <c r="G29" s="14">
        <f>'[1]1. Servizio turistico'!G8</f>
        <v>8271</v>
      </c>
      <c r="H29" s="14">
        <f>G29-C29</f>
        <v>1280</v>
      </c>
      <c r="I29" s="13">
        <f>(G29-C29)/C29</f>
        <v>0.18309254756115004</v>
      </c>
    </row>
    <row r="30" spans="2:23" x14ac:dyDescent="0.2">
      <c r="B30" s="32" t="s">
        <v>55</v>
      </c>
      <c r="C30" s="14">
        <f>'[1]1. Servizio turistico'!C9</f>
        <v>66801</v>
      </c>
      <c r="D30" s="14">
        <f>'[1]1. Servizio turistico'!D9</f>
        <v>67601</v>
      </c>
      <c r="E30" s="14">
        <f>'[1]1. Servizio turistico'!E9</f>
        <v>68253</v>
      </c>
      <c r="F30" s="14">
        <f>'[1]1. Servizio turistico'!F9</f>
        <v>68528</v>
      </c>
      <c r="G30" s="14">
        <f>'[1]1. Servizio turistico'!G9</f>
        <v>69553</v>
      </c>
      <c r="H30" s="14">
        <f>G30-C30</f>
        <v>2752</v>
      </c>
      <c r="I30" s="13">
        <f>(G30-C30)/C30</f>
        <v>4.1196988069040881E-2</v>
      </c>
    </row>
    <row r="31" spans="2:23" x14ac:dyDescent="0.2">
      <c r="B31" s="32" t="s">
        <v>59</v>
      </c>
      <c r="C31" s="14">
        <f>'[1]1. Servizio turistico'!C10</f>
        <v>3692</v>
      </c>
      <c r="D31" s="14">
        <f>'[1]1. Servizio turistico'!D10</f>
        <v>3726</v>
      </c>
      <c r="E31" s="14">
        <f>'[1]1. Servizio turistico'!E10</f>
        <v>3713</v>
      </c>
      <c r="F31" s="14">
        <f>'[1]1. Servizio turistico'!F10</f>
        <v>3563</v>
      </c>
      <c r="G31" s="14">
        <f>'[1]1. Servizio turistico'!G10</f>
        <v>3511</v>
      </c>
      <c r="H31" s="14">
        <f>G31-C31</f>
        <v>-181</v>
      </c>
      <c r="I31" s="13">
        <f>(G31-C31)/C31</f>
        <v>-4.9024918743228604E-2</v>
      </c>
    </row>
    <row r="32" spans="2:23" x14ac:dyDescent="0.2">
      <c r="B32" s="32" t="s">
        <v>60</v>
      </c>
      <c r="C32" s="14">
        <f>'[1]1. Servizio turistico'!C11</f>
        <v>1988</v>
      </c>
      <c r="D32" s="14">
        <f>'[1]1. Servizio turistico'!D11</f>
        <v>2013</v>
      </c>
      <c r="E32" s="14">
        <f>'[1]1. Servizio turistico'!E11</f>
        <v>2100</v>
      </c>
      <c r="F32" s="14">
        <f>'[1]1. Servizio turistico'!F11</f>
        <v>2115</v>
      </c>
      <c r="G32" s="14">
        <f>'[1]1. Servizio turistico'!G11</f>
        <v>2174</v>
      </c>
      <c r="H32" s="14">
        <f>G32-C32</f>
        <v>186</v>
      </c>
      <c r="I32" s="13">
        <f>(G32-C32)/C32</f>
        <v>9.3561368209255535E-2</v>
      </c>
    </row>
    <row r="33" spans="2:12" x14ac:dyDescent="0.2">
      <c r="B33" s="48" t="s">
        <v>29</v>
      </c>
      <c r="C33" s="9">
        <f t="shared" ref="C33" si="0">SUM(C29:C32)</f>
        <v>79472</v>
      </c>
      <c r="D33" s="9">
        <f>SUM(D29:D32)</f>
        <v>80822</v>
      </c>
      <c r="E33" s="9">
        <f>SUM(E29:E32)</f>
        <v>82058</v>
      </c>
      <c r="F33" s="9">
        <f>SUM(F29:F32)</f>
        <v>82278</v>
      </c>
      <c r="G33" s="9">
        <f>SUM(G29:G32)</f>
        <v>83509</v>
      </c>
      <c r="H33" s="9">
        <f>G33-C33</f>
        <v>4037</v>
      </c>
      <c r="I33" s="49">
        <f>(G33-C33)/C33</f>
        <v>5.0797765250654318E-2</v>
      </c>
    </row>
    <row r="34" spans="2:12" ht="24.95" customHeight="1" x14ac:dyDescent="0.2">
      <c r="B34" s="50" t="s">
        <v>21</v>
      </c>
      <c r="C34" s="12"/>
      <c r="D34" s="12"/>
      <c r="E34" s="12"/>
      <c r="F34" s="12"/>
      <c r="G34" s="12"/>
      <c r="H34" s="12"/>
      <c r="I34" s="12"/>
      <c r="J34" s="51"/>
      <c r="K34" s="14"/>
      <c r="L34" s="13"/>
    </row>
    <row r="35" spans="2:12" x14ac:dyDescent="0.2">
      <c r="B35" s="32"/>
      <c r="C35" s="13"/>
      <c r="D35" s="13"/>
      <c r="E35" s="13"/>
      <c r="F35" s="13"/>
      <c r="G35" s="13"/>
      <c r="H35" s="13"/>
      <c r="I35" s="14"/>
      <c r="J35" s="13"/>
      <c r="K35" s="14"/>
      <c r="L35" s="13"/>
    </row>
    <row r="36" spans="2:12" x14ac:dyDescent="0.2">
      <c r="B36" s="84"/>
      <c r="C36" s="85">
        <v>2017</v>
      </c>
      <c r="D36" s="85">
        <v>2018</v>
      </c>
      <c r="E36" s="85">
        <v>2019</v>
      </c>
      <c r="F36" s="85">
        <v>2020</v>
      </c>
      <c r="G36" s="169">
        <v>2021</v>
      </c>
      <c r="H36" s="145"/>
      <c r="I36" s="14"/>
      <c r="J36" s="13"/>
      <c r="K36" s="14"/>
      <c r="L36" s="13"/>
    </row>
    <row r="37" spans="2:12" x14ac:dyDescent="0.2">
      <c r="B37" s="84" t="s">
        <v>58</v>
      </c>
      <c r="C37" s="87">
        <f t="shared" ref="C37" si="1">C29/$C$29*100</f>
        <v>100</v>
      </c>
      <c r="D37" s="87">
        <f t="shared" ref="D37:G37" si="2">D29/$C$29*100</f>
        <v>107.02331569160349</v>
      </c>
      <c r="E37" s="87">
        <f t="shared" si="2"/>
        <v>114.31840938349308</v>
      </c>
      <c r="F37" s="87">
        <f t="shared" si="2"/>
        <v>115.46273780575025</v>
      </c>
      <c r="G37" s="87">
        <f t="shared" si="2"/>
        <v>118.309254756115</v>
      </c>
      <c r="H37" s="14"/>
      <c r="I37" s="14"/>
      <c r="J37" s="13"/>
      <c r="K37" s="14"/>
      <c r="L37" s="13"/>
    </row>
    <row r="38" spans="2:12" x14ac:dyDescent="0.2">
      <c r="B38" s="84" t="s">
        <v>55</v>
      </c>
      <c r="C38" s="87">
        <f t="shared" ref="C38" si="3">C30/$C$30*100</f>
        <v>100</v>
      </c>
      <c r="D38" s="87">
        <f t="shared" ref="D38:G38" si="4">D30/$C$30*100</f>
        <v>101.19758686247211</v>
      </c>
      <c r="E38" s="87">
        <f t="shared" si="4"/>
        <v>102.17362015538689</v>
      </c>
      <c r="F38" s="87">
        <f t="shared" si="4"/>
        <v>102.58529063936169</v>
      </c>
      <c r="G38" s="87">
        <f t="shared" si="4"/>
        <v>104.11969880690408</v>
      </c>
      <c r="H38" s="14"/>
      <c r="I38" s="14"/>
      <c r="J38" s="13"/>
      <c r="K38" s="14"/>
      <c r="L38" s="13"/>
    </row>
    <row r="39" spans="2:12" x14ac:dyDescent="0.2">
      <c r="B39" s="84" t="s">
        <v>59</v>
      </c>
      <c r="C39" s="87">
        <f>C31/$C$31*100</f>
        <v>100</v>
      </c>
      <c r="D39" s="87">
        <f t="shared" ref="D39:G39" si="5">D31/$C$31*100</f>
        <v>100.92091007583966</v>
      </c>
      <c r="E39" s="87">
        <f t="shared" si="5"/>
        <v>100.56879739978331</v>
      </c>
      <c r="F39" s="87">
        <f t="shared" si="5"/>
        <v>96.505958829902497</v>
      </c>
      <c r="G39" s="87">
        <f t="shared" si="5"/>
        <v>95.097508125677138</v>
      </c>
      <c r="H39" s="14"/>
      <c r="I39" s="14"/>
      <c r="J39" s="13"/>
      <c r="K39" s="14"/>
      <c r="L39" s="13"/>
    </row>
    <row r="40" spans="2:12" x14ac:dyDescent="0.2">
      <c r="B40" s="84" t="s">
        <v>60</v>
      </c>
      <c r="C40" s="87">
        <f t="shared" ref="C40" si="6">C32/$C$32*100</f>
        <v>100</v>
      </c>
      <c r="D40" s="87">
        <f t="shared" ref="D40:G40" si="7">D32/$C$32*100</f>
        <v>101.25754527162978</v>
      </c>
      <c r="E40" s="87">
        <f t="shared" si="7"/>
        <v>105.63380281690141</v>
      </c>
      <c r="F40" s="87">
        <f t="shared" si="7"/>
        <v>106.38832997987929</v>
      </c>
      <c r="G40" s="87">
        <f t="shared" si="7"/>
        <v>109.35613682092556</v>
      </c>
      <c r="H40" s="14"/>
      <c r="I40" s="14"/>
      <c r="J40" s="13"/>
      <c r="K40" s="14"/>
      <c r="L40" s="13"/>
    </row>
    <row r="41" spans="2:12" x14ac:dyDescent="0.2">
      <c r="B41" s="146"/>
      <c r="C41" s="13"/>
      <c r="D41" s="13"/>
      <c r="E41" s="13"/>
      <c r="F41" s="13"/>
      <c r="G41" s="13"/>
      <c r="H41" s="13"/>
      <c r="I41" s="14"/>
      <c r="J41" s="13"/>
      <c r="K41" s="14"/>
      <c r="L41" s="13"/>
    </row>
    <row r="42" spans="2:12" x14ac:dyDescent="0.2">
      <c r="K42" s="32"/>
      <c r="L42" s="32"/>
    </row>
    <row r="43" spans="2:12" ht="24.95" customHeight="1" x14ac:dyDescent="0.2">
      <c r="B43" s="35" t="s">
        <v>161</v>
      </c>
      <c r="K43" s="32"/>
      <c r="L43" s="32"/>
    </row>
    <row r="44" spans="2:12" ht="25.5" x14ac:dyDescent="0.2">
      <c r="B44" s="38" t="s">
        <v>33</v>
      </c>
      <c r="C44" s="44">
        <v>2017</v>
      </c>
      <c r="D44" s="44">
        <v>2018</v>
      </c>
      <c r="E44" s="44">
        <v>2019</v>
      </c>
      <c r="F44" s="45">
        <v>2020</v>
      </c>
      <c r="G44" s="45">
        <v>2021</v>
      </c>
      <c r="H44" s="40" t="s">
        <v>82</v>
      </c>
      <c r="I44" s="40" t="s">
        <v>83</v>
      </c>
      <c r="K44" s="46"/>
      <c r="L44" s="47"/>
    </row>
    <row r="45" spans="2:12" x14ac:dyDescent="0.2">
      <c r="B45" s="32" t="s">
        <v>58</v>
      </c>
      <c r="C45" s="14">
        <f>'[1]1. Servizio turistico'!C15</f>
        <v>320</v>
      </c>
      <c r="D45" s="14">
        <f>'[1]1. Servizio turistico'!D15</f>
        <v>322</v>
      </c>
      <c r="E45" s="14">
        <f>'[1]1. Servizio turistico'!E15</f>
        <v>336</v>
      </c>
      <c r="F45" s="14">
        <f>'[1]1. Servizio turistico'!F15</f>
        <v>349</v>
      </c>
      <c r="G45" s="14">
        <f>'[1]1. Servizio turistico'!G15</f>
        <v>363</v>
      </c>
      <c r="H45" s="14">
        <f>G45-C45</f>
        <v>43</v>
      </c>
      <c r="I45" s="13">
        <f>(G45-C45)/C45</f>
        <v>0.13437499999999999</v>
      </c>
      <c r="J45" s="3"/>
      <c r="K45" s="5"/>
    </row>
    <row r="46" spans="2:12" x14ac:dyDescent="0.2">
      <c r="B46" s="32" t="s">
        <v>55</v>
      </c>
      <c r="C46" s="14">
        <f>'[1]1. Servizio turistico'!C16</f>
        <v>5195</v>
      </c>
      <c r="D46" s="14">
        <f>'[1]1. Servizio turistico'!D16</f>
        <v>5241</v>
      </c>
      <c r="E46" s="14">
        <f>'[1]1. Servizio turistico'!E16</f>
        <v>5095</v>
      </c>
      <c r="F46" s="14">
        <f>'[1]1. Servizio turistico'!F16</f>
        <v>5175</v>
      </c>
      <c r="G46" s="14">
        <f>'[1]1. Servizio turistico'!G16</f>
        <v>5331</v>
      </c>
      <c r="H46" s="14">
        <f>G46-C46</f>
        <v>136</v>
      </c>
      <c r="I46" s="13">
        <f>(G46-C46)/C46</f>
        <v>2.6179018286814244E-2</v>
      </c>
      <c r="J46" s="3"/>
      <c r="K46" s="5"/>
    </row>
    <row r="47" spans="2:12" x14ac:dyDescent="0.2">
      <c r="B47" s="32" t="s">
        <v>59</v>
      </c>
      <c r="C47" s="14">
        <f>'[1]1. Servizio turistico'!C17</f>
        <v>252</v>
      </c>
      <c r="D47" s="14">
        <f>'[1]1. Servizio turistico'!D17</f>
        <v>250</v>
      </c>
      <c r="E47" s="14">
        <f>'[1]1. Servizio turistico'!E17</f>
        <v>244</v>
      </c>
      <c r="F47" s="14">
        <f>'[1]1. Servizio turistico'!F17</f>
        <v>229</v>
      </c>
      <c r="G47" s="14">
        <f>'[1]1. Servizio turistico'!G17</f>
        <v>231</v>
      </c>
      <c r="H47" s="14">
        <f>G47-C47</f>
        <v>-21</v>
      </c>
      <c r="I47" s="13">
        <f>(G47-C47)/C47</f>
        <v>-8.3333333333333329E-2</v>
      </c>
      <c r="J47" s="3"/>
      <c r="K47" s="5"/>
    </row>
    <row r="48" spans="2:12" x14ac:dyDescent="0.2">
      <c r="B48" s="32" t="s">
        <v>60</v>
      </c>
      <c r="C48" s="14">
        <f>'[1]1. Servizio turistico'!C18</f>
        <v>89</v>
      </c>
      <c r="D48" s="14">
        <f>'[1]1. Servizio turistico'!D18</f>
        <v>82</v>
      </c>
      <c r="E48" s="14">
        <f>'[1]1. Servizio turistico'!E18</f>
        <v>86</v>
      </c>
      <c r="F48" s="14">
        <f>'[1]1. Servizio turistico'!F18</f>
        <v>90</v>
      </c>
      <c r="G48" s="14">
        <f>'[1]1. Servizio turistico'!G18</f>
        <v>91</v>
      </c>
      <c r="H48" s="14">
        <f>G48-C48</f>
        <v>2</v>
      </c>
      <c r="I48" s="13">
        <f>(G48-C48)/C48</f>
        <v>2.247191011235955E-2</v>
      </c>
      <c r="J48" s="3"/>
      <c r="K48" s="5"/>
    </row>
    <row r="49" spans="2:12" x14ac:dyDescent="0.2">
      <c r="B49" s="48" t="s">
        <v>29</v>
      </c>
      <c r="C49" s="9">
        <f>SUM(C45:C48)</f>
        <v>5856</v>
      </c>
      <c r="D49" s="9">
        <f>SUM(D45:D48)</f>
        <v>5895</v>
      </c>
      <c r="E49" s="9">
        <f>SUM(E45:E48)</f>
        <v>5761</v>
      </c>
      <c r="F49" s="9">
        <f>SUM(F45:F48)</f>
        <v>5843</v>
      </c>
      <c r="G49" s="9">
        <f>SUM(G45:G48)</f>
        <v>6016</v>
      </c>
      <c r="H49" s="9">
        <f>G49-C49</f>
        <v>160</v>
      </c>
      <c r="I49" s="49">
        <f>(G49-C49)/C49</f>
        <v>2.7322404371584699E-2</v>
      </c>
      <c r="J49" s="3"/>
      <c r="K49" s="5"/>
    </row>
    <row r="50" spans="2:12" ht="24.95" customHeight="1" x14ac:dyDescent="0.2">
      <c r="B50" s="50" t="s">
        <v>21</v>
      </c>
      <c r="C50" s="12"/>
      <c r="D50" s="12"/>
      <c r="E50" s="12"/>
      <c r="F50" s="12"/>
      <c r="G50" s="12"/>
      <c r="H50" s="12"/>
      <c r="I50" s="12"/>
      <c r="J50" s="51"/>
      <c r="K50" s="14"/>
      <c r="L50" s="13"/>
    </row>
    <row r="51" spans="2:12" x14ac:dyDescent="0.2">
      <c r="B51" s="84"/>
      <c r="C51" s="87"/>
      <c r="D51" s="87"/>
      <c r="E51" s="87"/>
      <c r="F51" s="87"/>
      <c r="G51" s="87"/>
      <c r="H51" s="87"/>
      <c r="I51" s="14"/>
      <c r="J51" s="13"/>
      <c r="K51" s="14"/>
      <c r="L51" s="13"/>
    </row>
    <row r="52" spans="2:12" x14ac:dyDescent="0.2">
      <c r="B52" s="84"/>
      <c r="C52" s="85">
        <v>2017</v>
      </c>
      <c r="D52" s="85">
        <v>2018</v>
      </c>
      <c r="E52" s="85">
        <v>2019</v>
      </c>
      <c r="F52" s="85">
        <v>2020</v>
      </c>
      <c r="G52" s="169">
        <v>2021</v>
      </c>
      <c r="H52" s="170"/>
      <c r="I52" s="14"/>
      <c r="J52" s="13"/>
      <c r="K52" s="14"/>
      <c r="L52" s="13"/>
    </row>
    <row r="53" spans="2:12" x14ac:dyDescent="0.2">
      <c r="B53" s="84" t="s">
        <v>58</v>
      </c>
      <c r="C53" s="87">
        <f t="shared" ref="C53" si="8">C45/$C$45*100</f>
        <v>100</v>
      </c>
      <c r="D53" s="87">
        <f t="shared" ref="D53:G53" si="9">D45/$C$45*100</f>
        <v>100.62500000000001</v>
      </c>
      <c r="E53" s="87">
        <f t="shared" si="9"/>
        <v>105</v>
      </c>
      <c r="F53" s="87">
        <f t="shared" si="9"/>
        <v>109.0625</v>
      </c>
      <c r="G53" s="87">
        <f t="shared" si="9"/>
        <v>113.43749999999999</v>
      </c>
      <c r="H53" s="87"/>
      <c r="I53" s="14"/>
      <c r="J53" s="13"/>
      <c r="K53" s="14"/>
      <c r="L53" s="13"/>
    </row>
    <row r="54" spans="2:12" x14ac:dyDescent="0.2">
      <c r="B54" s="84" t="s">
        <v>55</v>
      </c>
      <c r="C54" s="87">
        <f t="shared" ref="C54" si="10">C46/$C$46*100</f>
        <v>100</v>
      </c>
      <c r="D54" s="87">
        <f t="shared" ref="D54:G54" si="11">D46/$C$46*100</f>
        <v>100.8854667949952</v>
      </c>
      <c r="E54" s="87">
        <f t="shared" si="11"/>
        <v>98.075072184793072</v>
      </c>
      <c r="F54" s="87">
        <f t="shared" si="11"/>
        <v>99.615014436958617</v>
      </c>
      <c r="G54" s="87">
        <f t="shared" si="11"/>
        <v>102.61790182868143</v>
      </c>
      <c r="H54" s="87"/>
      <c r="I54" s="14"/>
      <c r="J54" s="13"/>
      <c r="K54" s="14"/>
      <c r="L54" s="13"/>
    </row>
    <row r="55" spans="2:12" x14ac:dyDescent="0.2">
      <c r="B55" s="84" t="s">
        <v>59</v>
      </c>
      <c r="C55" s="87">
        <f>C47/$C$47*100</f>
        <v>100</v>
      </c>
      <c r="D55" s="87">
        <f t="shared" ref="D55:G55" si="12">D47/$C$47*100</f>
        <v>99.206349206349216</v>
      </c>
      <c r="E55" s="87">
        <f t="shared" si="12"/>
        <v>96.825396825396822</v>
      </c>
      <c r="F55" s="87">
        <f t="shared" si="12"/>
        <v>90.873015873015873</v>
      </c>
      <c r="G55" s="87">
        <f t="shared" si="12"/>
        <v>91.666666666666657</v>
      </c>
      <c r="H55" s="87"/>
      <c r="I55" s="14"/>
      <c r="J55" s="13"/>
      <c r="K55" s="14"/>
      <c r="L55" s="13"/>
    </row>
    <row r="56" spans="2:12" x14ac:dyDescent="0.2">
      <c r="B56" s="84" t="s">
        <v>60</v>
      </c>
      <c r="C56" s="87">
        <f t="shared" ref="C56" si="13">C48/$C$48*100</f>
        <v>100</v>
      </c>
      <c r="D56" s="87">
        <f t="shared" ref="D56:G56" si="14">D48/$C$48*100</f>
        <v>92.134831460674164</v>
      </c>
      <c r="E56" s="87">
        <f t="shared" si="14"/>
        <v>96.629213483146074</v>
      </c>
      <c r="F56" s="87">
        <f t="shared" si="14"/>
        <v>101.12359550561798</v>
      </c>
      <c r="G56" s="87">
        <f t="shared" si="14"/>
        <v>102.24719101123596</v>
      </c>
      <c r="H56" s="87"/>
      <c r="I56" s="14"/>
      <c r="J56" s="13"/>
      <c r="K56" s="14"/>
      <c r="L56" s="13"/>
    </row>
    <row r="57" spans="2:12" x14ac:dyDescent="0.2">
      <c r="B57" s="32"/>
      <c r="C57" s="14"/>
      <c r="D57" s="14"/>
      <c r="E57" s="14"/>
      <c r="F57" s="14"/>
      <c r="G57" s="14"/>
      <c r="H57" s="14"/>
      <c r="I57" s="14"/>
      <c r="J57" s="13"/>
      <c r="K57" s="14"/>
      <c r="L57" s="13"/>
    </row>
  </sheetData>
  <sheetProtection sheet="1" objects="1" scenarios="1"/>
  <mergeCells count="16">
    <mergeCell ref="B2:T4"/>
    <mergeCell ref="B7:B8"/>
    <mergeCell ref="C7:D8"/>
    <mergeCell ref="E8:F8"/>
    <mergeCell ref="G8:H8"/>
    <mergeCell ref="K8:L8"/>
    <mergeCell ref="I8:J8"/>
    <mergeCell ref="E7:L7"/>
    <mergeCell ref="B23:T25"/>
    <mergeCell ref="B16:B17"/>
    <mergeCell ref="C16:E17"/>
    <mergeCell ref="F17:H17"/>
    <mergeCell ref="I17:K17"/>
    <mergeCell ref="O17:Q17"/>
    <mergeCell ref="L17:N17"/>
    <mergeCell ref="F16:Q16"/>
  </mergeCells>
  <pageMargins left="0.7" right="0.7" top="0.75" bottom="0.75" header="0.3" footer="0.3"/>
  <pageSetup paperSize="9"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B2:AA53"/>
  <sheetViews>
    <sheetView zoomScaleNormal="100" zoomScalePageLayoutView="125" workbookViewId="0">
      <selection activeCell="K12" sqref="K12"/>
    </sheetView>
  </sheetViews>
  <sheetFormatPr defaultColWidth="8.75" defaultRowHeight="12.75" x14ac:dyDescent="0.2"/>
  <cols>
    <col min="1" max="1" width="4.125" style="31" customWidth="1"/>
    <col min="2" max="2" width="20.625" style="31" customWidth="1"/>
    <col min="3" max="20" width="8.125" style="31" customWidth="1"/>
    <col min="21" max="22" width="8.75" style="31"/>
    <col min="23" max="23" width="7.375" style="31" customWidth="1"/>
    <col min="24" max="25" width="8.75" style="31"/>
    <col min="26" max="26" width="8" style="31" customWidth="1"/>
    <col min="27" max="28" width="8.75" style="31"/>
    <col min="29" max="29" width="7.625" style="31" customWidth="1"/>
    <col min="30" max="31" width="8.75" style="31"/>
    <col min="32" max="32" width="7.875" style="31" customWidth="1"/>
    <col min="33" max="34" width="8.75" style="31"/>
    <col min="35" max="35" width="8.25" style="31" customWidth="1"/>
    <col min="36" max="16384" width="8.75" style="31"/>
  </cols>
  <sheetData>
    <row r="2" spans="2:27" ht="15" customHeight="1" x14ac:dyDescent="0.2">
      <c r="B2" s="183" t="s">
        <v>162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V2" s="32"/>
      <c r="W2" s="32"/>
      <c r="X2" s="32"/>
      <c r="Y2" s="32"/>
      <c r="Z2" s="32"/>
    </row>
    <row r="3" spans="2:27" x14ac:dyDescent="0.2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V3" s="32"/>
      <c r="W3" s="32"/>
      <c r="X3" s="32"/>
      <c r="Y3" s="32"/>
      <c r="Z3" s="32"/>
    </row>
    <row r="4" spans="2:27" x14ac:dyDescent="0.2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V4" s="32"/>
      <c r="W4" s="32"/>
      <c r="X4" s="32"/>
      <c r="Y4" s="32"/>
      <c r="Z4" s="32"/>
    </row>
    <row r="5" spans="2:27" ht="13.5" customHeight="1" x14ac:dyDescent="0.2">
      <c r="C5" s="33"/>
      <c r="D5" s="33"/>
      <c r="E5" s="33"/>
      <c r="F5" s="33"/>
      <c r="G5" s="33"/>
      <c r="H5" s="33"/>
      <c r="I5" s="33"/>
      <c r="J5" s="33"/>
      <c r="K5" s="33"/>
      <c r="L5" s="33"/>
      <c r="O5" s="31" t="s">
        <v>23</v>
      </c>
      <c r="V5" s="32"/>
      <c r="W5" s="32"/>
      <c r="X5" s="32"/>
      <c r="Y5" s="32"/>
      <c r="Z5" s="32"/>
    </row>
    <row r="6" spans="2:27" s="34" customFormat="1" ht="24.95" customHeight="1" x14ac:dyDescent="0.2">
      <c r="B6" s="35" t="s">
        <v>163</v>
      </c>
      <c r="C6" s="36"/>
      <c r="D6" s="36"/>
      <c r="E6" s="37"/>
      <c r="F6" s="37"/>
      <c r="G6" s="37"/>
      <c r="H6" s="37"/>
      <c r="I6" s="32"/>
      <c r="J6" s="32"/>
      <c r="K6" s="37"/>
      <c r="L6" s="37"/>
      <c r="V6" s="82"/>
      <c r="W6" s="82"/>
      <c r="X6" s="82"/>
      <c r="Y6" s="82"/>
      <c r="Z6" s="82"/>
      <c r="AA6" s="83"/>
    </row>
    <row r="7" spans="2:27" ht="15" customHeight="1" x14ac:dyDescent="0.2">
      <c r="B7" s="184" t="s">
        <v>64</v>
      </c>
      <c r="C7" s="192" t="s">
        <v>61</v>
      </c>
      <c r="D7" s="193"/>
      <c r="E7" s="191" t="s">
        <v>7</v>
      </c>
      <c r="F7" s="191"/>
      <c r="G7" s="191"/>
      <c r="H7" s="191"/>
      <c r="I7" s="191"/>
      <c r="J7" s="191"/>
      <c r="K7" s="32"/>
      <c r="L7" s="32"/>
      <c r="V7" s="84" t="s">
        <v>11</v>
      </c>
      <c r="W7" s="84"/>
      <c r="X7" s="84"/>
      <c r="Y7" s="84"/>
      <c r="Z7" s="84"/>
      <c r="AA7" s="85"/>
    </row>
    <row r="8" spans="2:27" ht="27" customHeight="1" x14ac:dyDescent="0.2">
      <c r="B8" s="185"/>
      <c r="C8" s="194"/>
      <c r="D8" s="194"/>
      <c r="E8" s="189" t="s">
        <v>62</v>
      </c>
      <c r="F8" s="189"/>
      <c r="G8" s="189" t="s">
        <v>63</v>
      </c>
      <c r="H8" s="189"/>
      <c r="I8" s="189" t="s">
        <v>72</v>
      </c>
      <c r="J8" s="189"/>
      <c r="K8" s="32"/>
      <c r="L8" s="32"/>
      <c r="V8" s="84"/>
      <c r="W8" s="84"/>
      <c r="X8" s="84"/>
      <c r="Y8" s="84"/>
      <c r="Z8" s="84"/>
      <c r="AA8" s="85"/>
    </row>
    <row r="9" spans="2:27" ht="27.95" customHeight="1" x14ac:dyDescent="0.2">
      <c r="B9" s="38"/>
      <c r="C9" s="39" t="s">
        <v>96</v>
      </c>
      <c r="D9" s="40" t="s">
        <v>3</v>
      </c>
      <c r="E9" s="39" t="s">
        <v>96</v>
      </c>
      <c r="F9" s="40" t="s">
        <v>3</v>
      </c>
      <c r="G9" s="39" t="s">
        <v>96</v>
      </c>
      <c r="H9" s="40" t="s">
        <v>3</v>
      </c>
      <c r="I9" s="39" t="s">
        <v>96</v>
      </c>
      <c r="J9" s="40" t="s">
        <v>3</v>
      </c>
      <c r="K9" s="32"/>
      <c r="L9" s="32"/>
      <c r="V9" s="86"/>
      <c r="W9" s="86" t="s">
        <v>62</v>
      </c>
      <c r="X9" s="86" t="s">
        <v>63</v>
      </c>
      <c r="Y9" s="85" t="s">
        <v>73</v>
      </c>
      <c r="Z9" s="86"/>
      <c r="AA9" s="85"/>
    </row>
    <row r="10" spans="2:27" ht="21" customHeight="1" x14ac:dyDescent="0.2">
      <c r="B10" s="31" t="s">
        <v>8</v>
      </c>
      <c r="C10" s="8">
        <f>$G$32</f>
        <v>8271</v>
      </c>
      <c r="D10" s="4">
        <v>1</v>
      </c>
      <c r="E10" s="8">
        <f>$G$29</f>
        <v>3319</v>
      </c>
      <c r="F10" s="5">
        <f>E10/$C$10</f>
        <v>0.40128158626526417</v>
      </c>
      <c r="G10" s="8">
        <f>$G$30</f>
        <v>4947</v>
      </c>
      <c r="H10" s="5">
        <f>G10/$C$10</f>
        <v>0.598113891911498</v>
      </c>
      <c r="I10" s="8">
        <f>$G$31</f>
        <v>5</v>
      </c>
      <c r="J10" s="5">
        <f>I10/$C$10</f>
        <v>6.0452182323781885E-4</v>
      </c>
      <c r="K10" s="32"/>
      <c r="L10" s="32"/>
      <c r="N10" s="31" t="s">
        <v>22</v>
      </c>
      <c r="V10" s="84" t="s">
        <v>32</v>
      </c>
      <c r="W10" s="87">
        <f>$E$11</f>
        <v>156</v>
      </c>
      <c r="X10" s="87">
        <f>$G$11</f>
        <v>207</v>
      </c>
      <c r="Y10" s="88">
        <f>$I$11</f>
        <v>0</v>
      </c>
      <c r="Z10" s="87"/>
      <c r="AA10" s="85"/>
    </row>
    <row r="11" spans="2:27" ht="21" customHeight="1" x14ac:dyDescent="0.2">
      <c r="B11" s="31" t="s">
        <v>32</v>
      </c>
      <c r="C11" s="8">
        <f>$G$46</f>
        <v>363</v>
      </c>
      <c r="D11" s="6">
        <v>1</v>
      </c>
      <c r="E11" s="8">
        <f>$G$43</f>
        <v>156</v>
      </c>
      <c r="F11" s="7">
        <f>E11/$C$11</f>
        <v>0.42975206611570249</v>
      </c>
      <c r="G11" s="8">
        <f>$G$44</f>
        <v>207</v>
      </c>
      <c r="H11" s="7">
        <f>G11/$C$11</f>
        <v>0.57024793388429751</v>
      </c>
      <c r="I11" s="9">
        <f>$G$45</f>
        <v>0</v>
      </c>
      <c r="J11" s="181" t="s">
        <v>75</v>
      </c>
      <c r="K11" s="32"/>
      <c r="L11" s="32"/>
      <c r="V11" s="84"/>
      <c r="W11" s="84"/>
      <c r="X11" s="84"/>
      <c r="Y11" s="84"/>
      <c r="Z11" s="84"/>
      <c r="AA11" s="85"/>
    </row>
    <row r="12" spans="2:27" ht="24.95" customHeight="1" x14ac:dyDescent="0.2">
      <c r="B12" s="41" t="s">
        <v>21</v>
      </c>
      <c r="C12" s="42"/>
      <c r="D12" s="42"/>
      <c r="E12" s="42"/>
      <c r="F12" s="42"/>
      <c r="G12" s="42"/>
      <c r="H12" s="42"/>
      <c r="I12" s="32"/>
      <c r="J12" s="32"/>
      <c r="K12" s="32"/>
      <c r="L12" s="32"/>
    </row>
    <row r="15" spans="2:27" s="43" customFormat="1" ht="24.95" customHeight="1" x14ac:dyDescent="0.2">
      <c r="B15" s="35" t="s">
        <v>164</v>
      </c>
      <c r="C15" s="33"/>
      <c r="D15" s="33"/>
      <c r="E15" s="33"/>
      <c r="F15" s="33"/>
      <c r="G15" s="33"/>
      <c r="H15" s="33"/>
      <c r="I15" s="33"/>
      <c r="J15" s="33"/>
      <c r="K15" s="33"/>
      <c r="L15" s="31"/>
      <c r="M15" s="31"/>
      <c r="N15" s="31"/>
      <c r="O15" s="31"/>
      <c r="P15" s="31"/>
      <c r="Q15" s="31"/>
      <c r="R15" s="31"/>
    </row>
    <row r="16" spans="2:27" ht="15" customHeight="1" x14ac:dyDescent="0.2">
      <c r="B16" s="184" t="s">
        <v>64</v>
      </c>
      <c r="C16" s="186" t="s">
        <v>61</v>
      </c>
      <c r="D16" s="187"/>
      <c r="E16" s="187"/>
      <c r="F16" s="191" t="s">
        <v>7</v>
      </c>
      <c r="G16" s="191"/>
      <c r="H16" s="191"/>
      <c r="I16" s="191"/>
      <c r="J16" s="191"/>
      <c r="K16" s="191"/>
      <c r="L16" s="191"/>
      <c r="M16" s="191"/>
      <c r="N16" s="191"/>
    </row>
    <row r="17" spans="2:23" ht="27.75" customHeight="1" x14ac:dyDescent="0.2">
      <c r="B17" s="185"/>
      <c r="C17" s="188"/>
      <c r="D17" s="188"/>
      <c r="E17" s="188"/>
      <c r="F17" s="189" t="s">
        <v>62</v>
      </c>
      <c r="G17" s="190"/>
      <c r="H17" s="190"/>
      <c r="I17" s="189" t="s">
        <v>63</v>
      </c>
      <c r="J17" s="189"/>
      <c r="K17" s="189"/>
      <c r="L17" s="189" t="s">
        <v>72</v>
      </c>
      <c r="M17" s="189"/>
      <c r="N17" s="189"/>
    </row>
    <row r="18" spans="2:23" ht="35.1" customHeight="1" x14ac:dyDescent="0.2">
      <c r="B18" s="38"/>
      <c r="C18" s="39" t="s">
        <v>96</v>
      </c>
      <c r="D18" s="40" t="s">
        <v>80</v>
      </c>
      <c r="E18" s="40" t="s">
        <v>81</v>
      </c>
      <c r="F18" s="39" t="s">
        <v>96</v>
      </c>
      <c r="G18" s="40" t="s">
        <v>80</v>
      </c>
      <c r="H18" s="40" t="s">
        <v>81</v>
      </c>
      <c r="I18" s="39" t="s">
        <v>96</v>
      </c>
      <c r="J18" s="40" t="s">
        <v>80</v>
      </c>
      <c r="K18" s="40" t="s">
        <v>81</v>
      </c>
      <c r="L18" s="39" t="s">
        <v>96</v>
      </c>
      <c r="M18" s="40" t="s">
        <v>80</v>
      </c>
      <c r="N18" s="40" t="s">
        <v>81</v>
      </c>
      <c r="W18" s="31" t="s">
        <v>22</v>
      </c>
    </row>
    <row r="19" spans="2:23" ht="21" customHeight="1" x14ac:dyDescent="0.2">
      <c r="B19" s="31" t="s">
        <v>8</v>
      </c>
      <c r="C19" s="8">
        <f>$G$32</f>
        <v>8271</v>
      </c>
      <c r="D19" s="14">
        <f>G32-F32</f>
        <v>199</v>
      </c>
      <c r="E19" s="13">
        <f>(G32-F32)/F32</f>
        <v>2.4653121902874133E-2</v>
      </c>
      <c r="F19" s="8">
        <f>$G$29</f>
        <v>3319</v>
      </c>
      <c r="G19" s="14">
        <f>G29-F29</f>
        <v>78</v>
      </c>
      <c r="H19" s="13">
        <f>(G29-F29)/F29</f>
        <v>2.4066646096883679E-2</v>
      </c>
      <c r="I19" s="8">
        <f>$G$30</f>
        <v>4947</v>
      </c>
      <c r="J19" s="14">
        <f>G30-F30</f>
        <v>121</v>
      </c>
      <c r="K19" s="13">
        <f>(G30-F30)/F30</f>
        <v>2.5072523829258186E-2</v>
      </c>
      <c r="L19" s="8">
        <f>G31</f>
        <v>5</v>
      </c>
      <c r="M19" s="14">
        <f>J30-I30</f>
        <v>-0.33847402597402598</v>
      </c>
      <c r="N19" s="123" t="s">
        <v>75</v>
      </c>
    </row>
    <row r="20" spans="2:23" ht="21" customHeight="1" x14ac:dyDescent="0.2">
      <c r="B20" s="31" t="s">
        <v>32</v>
      </c>
      <c r="C20" s="8">
        <f>$G$46</f>
        <v>363</v>
      </c>
      <c r="D20" s="14">
        <f>G46-F46</f>
        <v>14</v>
      </c>
      <c r="E20" s="13">
        <f>(G46-F46)/F46</f>
        <v>4.0114613180515762E-2</v>
      </c>
      <c r="F20" s="8">
        <f>$G$43</f>
        <v>156</v>
      </c>
      <c r="G20" s="14">
        <f>G43-F43</f>
        <v>-5</v>
      </c>
      <c r="H20" s="13">
        <f>(G43-F43)/F43</f>
        <v>-3.1055900621118012E-2</v>
      </c>
      <c r="I20" s="8">
        <f>$G$44</f>
        <v>207</v>
      </c>
      <c r="J20" s="14">
        <f>G44-F44</f>
        <v>19</v>
      </c>
      <c r="K20" s="13">
        <f>(G44-F44)/F44</f>
        <v>0.10106382978723404</v>
      </c>
      <c r="L20" s="9">
        <f>G45</f>
        <v>0</v>
      </c>
      <c r="M20" s="30">
        <f>G45-F45</f>
        <v>0</v>
      </c>
      <c r="N20" s="80" t="s">
        <v>75</v>
      </c>
    </row>
    <row r="21" spans="2:23" ht="24.95" customHeight="1" x14ac:dyDescent="0.2">
      <c r="B21" s="50" t="s">
        <v>21</v>
      </c>
      <c r="C21" s="42"/>
      <c r="D21" s="42"/>
      <c r="E21" s="42"/>
      <c r="F21" s="42"/>
      <c r="G21" s="42"/>
      <c r="H21" s="42"/>
      <c r="I21" s="42"/>
      <c r="J21" s="42"/>
      <c r="K21" s="42"/>
      <c r="W21" s="31" t="s">
        <v>24</v>
      </c>
    </row>
    <row r="23" spans="2:23" x14ac:dyDescent="0.2">
      <c r="B23" s="183" t="s">
        <v>165</v>
      </c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</row>
    <row r="24" spans="2:23" x14ac:dyDescent="0.2"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</row>
    <row r="25" spans="2:23" x14ac:dyDescent="0.2"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</row>
    <row r="27" spans="2:23" ht="24.95" customHeight="1" x14ac:dyDescent="0.2">
      <c r="B27" s="35" t="s">
        <v>160</v>
      </c>
      <c r="K27" s="32"/>
      <c r="L27" s="32"/>
    </row>
    <row r="28" spans="2:23" ht="25.5" x14ac:dyDescent="0.2">
      <c r="B28" s="38" t="s">
        <v>9</v>
      </c>
      <c r="C28" s="44">
        <v>2017</v>
      </c>
      <c r="D28" s="44">
        <v>2018</v>
      </c>
      <c r="E28" s="44">
        <v>2019</v>
      </c>
      <c r="F28" s="45">
        <v>2020</v>
      </c>
      <c r="G28" s="45">
        <v>2021</v>
      </c>
      <c r="H28" s="40" t="s">
        <v>82</v>
      </c>
      <c r="I28" s="40" t="s">
        <v>83</v>
      </c>
      <c r="K28" s="46"/>
      <c r="L28" s="47"/>
    </row>
    <row r="29" spans="2:23" x14ac:dyDescent="0.2">
      <c r="B29" s="32" t="s">
        <v>62</v>
      </c>
      <c r="C29" s="14">
        <f>'[1]1. Strutture ricettive'!C8</f>
        <v>3289</v>
      </c>
      <c r="D29" s="14">
        <f>'[1]1. Strutture ricettive'!D8</f>
        <v>3332</v>
      </c>
      <c r="E29" s="14">
        <f>'[1]1. Strutture ricettive'!E8</f>
        <v>3315</v>
      </c>
      <c r="F29" s="14">
        <f>'[1]1. Strutture ricettive'!F8</f>
        <v>3241</v>
      </c>
      <c r="G29" s="14">
        <f>'[1]1. Strutture ricettive'!G8</f>
        <v>3319</v>
      </c>
      <c r="H29" s="14">
        <f>G29-C29</f>
        <v>30</v>
      </c>
      <c r="I29" s="13">
        <f>(G29-C29)/C29</f>
        <v>9.121313469139556E-3</v>
      </c>
    </row>
    <row r="30" spans="2:23" x14ac:dyDescent="0.2">
      <c r="B30" s="32" t="s">
        <v>63</v>
      </c>
      <c r="C30" s="14">
        <f>'[1]1. Strutture ricettive'!C9</f>
        <v>3696</v>
      </c>
      <c r="D30" s="14">
        <f>'[1]1. Strutture ricettive'!D9</f>
        <v>4144</v>
      </c>
      <c r="E30" s="14">
        <f>'[1]1. Strutture ricettive'!E9</f>
        <v>4671</v>
      </c>
      <c r="F30" s="14">
        <f>'[1]1. Strutture ricettive'!F9</f>
        <v>4826</v>
      </c>
      <c r="G30" s="14">
        <f>'[1]1. Strutture ricettive'!G9</f>
        <v>4947</v>
      </c>
      <c r="H30" s="14">
        <f>G30-C30</f>
        <v>1251</v>
      </c>
      <c r="I30" s="13">
        <f>(G30-C30)/C30</f>
        <v>0.33847402597402598</v>
      </c>
    </row>
    <row r="31" spans="2:23" x14ac:dyDescent="0.2">
      <c r="B31" s="32" t="s">
        <v>73</v>
      </c>
      <c r="C31" s="14">
        <f>'[1]1. Strutture ricettive'!C10</f>
        <v>6</v>
      </c>
      <c r="D31" s="14">
        <f>'[1]1. Strutture ricettive'!D10</f>
        <v>6</v>
      </c>
      <c r="E31" s="14">
        <f>'[1]1. Strutture ricettive'!E10</f>
        <v>6</v>
      </c>
      <c r="F31" s="14">
        <f>'[1]1. Strutture ricettive'!F10</f>
        <v>5</v>
      </c>
      <c r="G31" s="14">
        <f>'[1]1. Strutture ricettive'!G10</f>
        <v>5</v>
      </c>
      <c r="H31" s="14">
        <f>G31-C31</f>
        <v>-1</v>
      </c>
      <c r="I31" s="13">
        <f>(G31-C31)/C31</f>
        <v>-0.16666666666666666</v>
      </c>
    </row>
    <row r="32" spans="2:23" x14ac:dyDescent="0.2">
      <c r="B32" s="127" t="s">
        <v>182</v>
      </c>
      <c r="C32" s="9">
        <f>SUM(C29:C31)</f>
        <v>6991</v>
      </c>
      <c r="D32" s="9">
        <f t="shared" ref="D32:G32" si="0">SUM(D29:D31)</f>
        <v>7482</v>
      </c>
      <c r="E32" s="9">
        <f t="shared" si="0"/>
        <v>7992</v>
      </c>
      <c r="F32" s="9">
        <f t="shared" si="0"/>
        <v>8072</v>
      </c>
      <c r="G32" s="9">
        <f t="shared" si="0"/>
        <v>8271</v>
      </c>
      <c r="H32" s="9">
        <f>G32-C32</f>
        <v>1280</v>
      </c>
      <c r="I32" s="49">
        <f>(G32-C32)/C32</f>
        <v>0.18309254756115004</v>
      </c>
    </row>
    <row r="33" spans="2:12" ht="24.75" customHeight="1" x14ac:dyDescent="0.2">
      <c r="B33" s="50" t="s">
        <v>21</v>
      </c>
      <c r="C33" s="12"/>
      <c r="D33" s="12"/>
      <c r="E33" s="12"/>
      <c r="F33" s="12"/>
      <c r="G33" s="12"/>
      <c r="H33" s="12"/>
      <c r="I33" s="12"/>
      <c r="J33" s="51"/>
      <c r="K33" s="14"/>
      <c r="L33" s="13"/>
    </row>
    <row r="34" spans="2:12" x14ac:dyDescent="0.2">
      <c r="B34" s="84"/>
      <c r="C34" s="171"/>
      <c r="D34" s="171"/>
      <c r="E34" s="171"/>
      <c r="F34" s="171"/>
      <c r="G34" s="171"/>
      <c r="H34" s="13"/>
      <c r="I34" s="14"/>
      <c r="J34" s="13"/>
      <c r="K34" s="14"/>
      <c r="L34" s="13"/>
    </row>
    <row r="35" spans="2:12" x14ac:dyDescent="0.2">
      <c r="B35" s="84"/>
      <c r="C35" s="85">
        <v>2017</v>
      </c>
      <c r="D35" s="85">
        <v>2018</v>
      </c>
      <c r="E35" s="85">
        <v>2019</v>
      </c>
      <c r="F35" s="85">
        <v>2020</v>
      </c>
      <c r="G35" s="169">
        <v>2021</v>
      </c>
      <c r="H35" s="145"/>
      <c r="I35" s="14"/>
      <c r="J35" s="13"/>
      <c r="K35" s="14"/>
      <c r="L35" s="13"/>
    </row>
    <row r="36" spans="2:12" x14ac:dyDescent="0.2">
      <c r="B36" s="84" t="s">
        <v>62</v>
      </c>
      <c r="C36" s="87">
        <f>C29/$C$29*100</f>
        <v>100</v>
      </c>
      <c r="D36" s="87">
        <f>D29/$C$29*100</f>
        <v>101.30738826390998</v>
      </c>
      <c r="E36" s="87">
        <f>E29/$C$29*100</f>
        <v>100.79051383399209</v>
      </c>
      <c r="F36" s="87">
        <f>F29/$C$29*100</f>
        <v>98.540589844937671</v>
      </c>
      <c r="G36" s="87">
        <f>G29/$C$29*100</f>
        <v>100.91213134691395</v>
      </c>
      <c r="H36" s="14"/>
      <c r="I36" s="14"/>
      <c r="J36" s="13"/>
      <c r="K36" s="14"/>
      <c r="L36" s="13"/>
    </row>
    <row r="37" spans="2:12" x14ac:dyDescent="0.2">
      <c r="B37" s="84" t="s">
        <v>63</v>
      </c>
      <c r="C37" s="87">
        <f>C30/$C$30*100</f>
        <v>100</v>
      </c>
      <c r="D37" s="87">
        <f>D30/$C$30*100</f>
        <v>112.12121212121211</v>
      </c>
      <c r="E37" s="87">
        <f>E30/$C$30*100</f>
        <v>126.37987012987013</v>
      </c>
      <c r="F37" s="87">
        <f>F30/$C$30*100</f>
        <v>130.57359307359306</v>
      </c>
      <c r="G37" s="87">
        <f>G30/$C$30*100</f>
        <v>133.84740259740261</v>
      </c>
      <c r="H37" s="14"/>
      <c r="I37" s="14"/>
      <c r="J37" s="13"/>
      <c r="K37" s="14"/>
      <c r="L37" s="13"/>
    </row>
    <row r="38" spans="2:12" x14ac:dyDescent="0.2">
      <c r="B38" s="84"/>
      <c r="C38" s="87"/>
      <c r="D38" s="87"/>
      <c r="E38" s="87"/>
      <c r="F38" s="87"/>
      <c r="G38" s="87"/>
      <c r="H38" s="14"/>
      <c r="I38" s="14"/>
      <c r="J38" s="13"/>
      <c r="K38" s="14"/>
      <c r="L38" s="13"/>
    </row>
    <row r="39" spans="2:12" x14ac:dyDescent="0.2">
      <c r="B39" s="146"/>
      <c r="C39" s="13"/>
      <c r="D39" s="13"/>
      <c r="E39" s="13"/>
      <c r="F39" s="13"/>
      <c r="G39" s="13"/>
      <c r="H39" s="13"/>
      <c r="I39" s="14"/>
      <c r="J39" s="13"/>
      <c r="K39" s="14"/>
      <c r="L39" s="13"/>
    </row>
    <row r="40" spans="2:12" x14ac:dyDescent="0.2">
      <c r="K40" s="32"/>
      <c r="L40" s="32"/>
    </row>
    <row r="41" spans="2:12" ht="24.95" customHeight="1" x14ac:dyDescent="0.2">
      <c r="B41" s="35" t="s">
        <v>166</v>
      </c>
      <c r="K41" s="32"/>
      <c r="L41" s="32"/>
    </row>
    <row r="42" spans="2:12" ht="25.5" x14ac:dyDescent="0.2">
      <c r="B42" s="38" t="s">
        <v>33</v>
      </c>
      <c r="C42" s="44">
        <v>2017</v>
      </c>
      <c r="D42" s="44">
        <v>2018</v>
      </c>
      <c r="E42" s="44">
        <v>2019</v>
      </c>
      <c r="F42" s="45">
        <v>2020</v>
      </c>
      <c r="G42" s="45">
        <v>2021</v>
      </c>
      <c r="H42" s="40" t="s">
        <v>82</v>
      </c>
      <c r="I42" s="40" t="s">
        <v>83</v>
      </c>
      <c r="K42" s="46"/>
      <c r="L42" s="47"/>
    </row>
    <row r="43" spans="2:12" x14ac:dyDescent="0.2">
      <c r="B43" s="32" t="s">
        <v>62</v>
      </c>
      <c r="C43" s="14">
        <f>'[1]1. Strutture ricettive'!C14</f>
        <v>173</v>
      </c>
      <c r="D43" s="14">
        <f>'[1]1. Strutture ricettive'!D14</f>
        <v>165</v>
      </c>
      <c r="E43" s="14">
        <f>'[1]1. Strutture ricettive'!E14</f>
        <v>164</v>
      </c>
      <c r="F43" s="14">
        <f>'[1]1. Strutture ricettive'!F14</f>
        <v>161</v>
      </c>
      <c r="G43" s="14">
        <f>'[1]1. Strutture ricettive'!G14</f>
        <v>156</v>
      </c>
      <c r="H43" s="14">
        <f>G43-C43</f>
        <v>-17</v>
      </c>
      <c r="I43" s="13">
        <f>(G43-C43)/C43</f>
        <v>-9.8265895953757232E-2</v>
      </c>
      <c r="J43" s="3"/>
      <c r="K43" s="5"/>
    </row>
    <row r="44" spans="2:12" x14ac:dyDescent="0.2">
      <c r="B44" s="32" t="s">
        <v>63</v>
      </c>
      <c r="C44" s="14">
        <f>'[1]1. Strutture ricettive'!C15</f>
        <v>147</v>
      </c>
      <c r="D44" s="14">
        <f>'[1]1. Strutture ricettive'!D15</f>
        <v>157</v>
      </c>
      <c r="E44" s="14">
        <f>'[1]1. Strutture ricettive'!E15</f>
        <v>172</v>
      </c>
      <c r="F44" s="14">
        <f>'[1]1. Strutture ricettive'!F15</f>
        <v>188</v>
      </c>
      <c r="G44" s="14">
        <f>'[1]1. Strutture ricettive'!G15</f>
        <v>207</v>
      </c>
      <c r="H44" s="14">
        <f>G44-C44</f>
        <v>60</v>
      </c>
      <c r="I44" s="13">
        <f>(G44-C44)/C44</f>
        <v>0.40816326530612246</v>
      </c>
      <c r="J44" s="3"/>
      <c r="K44" s="5"/>
    </row>
    <row r="45" spans="2:12" x14ac:dyDescent="0.2">
      <c r="B45" s="32" t="s">
        <v>73</v>
      </c>
      <c r="C45" s="14">
        <f>'[1]1. Strutture ricettive'!C16</f>
        <v>0</v>
      </c>
      <c r="D45" s="14">
        <f>'[1]1. Strutture ricettive'!D16</f>
        <v>0</v>
      </c>
      <c r="E45" s="14">
        <f>'[1]1. Strutture ricettive'!E16</f>
        <v>0</v>
      </c>
      <c r="F45" s="14">
        <f>'[1]1. Strutture ricettive'!F16</f>
        <v>0</v>
      </c>
      <c r="G45" s="14">
        <f>'[1]1. Strutture ricettive'!G16</f>
        <v>0</v>
      </c>
      <c r="H45" s="14">
        <v>0</v>
      </c>
      <c r="I45" s="123" t="s">
        <v>75</v>
      </c>
      <c r="J45" s="3"/>
      <c r="K45" s="5"/>
    </row>
    <row r="46" spans="2:12" x14ac:dyDescent="0.2">
      <c r="B46" s="127" t="s">
        <v>182</v>
      </c>
      <c r="C46" s="9">
        <f>SUM(C43:C44)</f>
        <v>320</v>
      </c>
      <c r="D46" s="9">
        <f>SUM(D43:D44)</f>
        <v>322</v>
      </c>
      <c r="E46" s="9">
        <f>SUM(E43:E44)</f>
        <v>336</v>
      </c>
      <c r="F46" s="9">
        <f>SUM(F43:F44)</f>
        <v>349</v>
      </c>
      <c r="G46" s="9">
        <f>SUM(G43:G44)</f>
        <v>363</v>
      </c>
      <c r="H46" s="9">
        <f>G46-C46</f>
        <v>43</v>
      </c>
      <c r="I46" s="49">
        <f>(G46-C46)/C46</f>
        <v>0.13437499999999999</v>
      </c>
      <c r="J46" s="3"/>
      <c r="K46" s="5"/>
    </row>
    <row r="47" spans="2:12" ht="24.95" customHeight="1" x14ac:dyDescent="0.2">
      <c r="B47" s="50" t="s">
        <v>21</v>
      </c>
      <c r="C47" s="12"/>
      <c r="D47" s="12"/>
      <c r="E47" s="12"/>
      <c r="F47" s="12"/>
      <c r="G47" s="12"/>
      <c r="H47" s="12"/>
      <c r="I47" s="12"/>
      <c r="J47" s="51"/>
      <c r="K47" s="13"/>
      <c r="L47" s="13"/>
    </row>
    <row r="48" spans="2:12" x14ac:dyDescent="0.2">
      <c r="B48" s="84"/>
      <c r="C48" s="87"/>
      <c r="D48" s="87"/>
      <c r="E48" s="87"/>
      <c r="F48" s="87"/>
      <c r="G48" s="87"/>
      <c r="H48" s="87"/>
      <c r="I48" s="14"/>
      <c r="J48" s="13"/>
      <c r="K48" s="14"/>
      <c r="L48" s="13"/>
    </row>
    <row r="49" spans="2:12" x14ac:dyDescent="0.2">
      <c r="B49" s="84"/>
      <c r="C49" s="85">
        <v>2017</v>
      </c>
      <c r="D49" s="85">
        <v>2018</v>
      </c>
      <c r="E49" s="85">
        <v>2019</v>
      </c>
      <c r="F49" s="85">
        <v>2020</v>
      </c>
      <c r="G49" s="169">
        <v>2021</v>
      </c>
      <c r="H49" s="170"/>
      <c r="I49" s="14"/>
      <c r="J49" s="13"/>
      <c r="K49" s="14"/>
      <c r="L49" s="13"/>
    </row>
    <row r="50" spans="2:12" x14ac:dyDescent="0.2">
      <c r="B50" s="84" t="s">
        <v>62</v>
      </c>
      <c r="C50" s="87">
        <f>C43/$C$43*100</f>
        <v>100</v>
      </c>
      <c r="D50" s="87">
        <f>D43/$C$43*100</f>
        <v>95.375722543352609</v>
      </c>
      <c r="E50" s="87">
        <f>E43/$C$43*100</f>
        <v>94.797687861271669</v>
      </c>
      <c r="F50" s="87">
        <f>F43/$C$43*100</f>
        <v>93.063583815028906</v>
      </c>
      <c r="G50" s="87">
        <f>G43/$C$43*100</f>
        <v>90.173410404624278</v>
      </c>
      <c r="H50" s="87"/>
      <c r="I50" s="14"/>
      <c r="J50" s="13"/>
      <c r="K50" s="14"/>
      <c r="L50" s="13"/>
    </row>
    <row r="51" spans="2:12" x14ac:dyDescent="0.2">
      <c r="B51" s="84" t="s">
        <v>63</v>
      </c>
      <c r="C51" s="87">
        <f>C44/$C$44*100</f>
        <v>100</v>
      </c>
      <c r="D51" s="87">
        <f>D44/$C$44*100</f>
        <v>106.80272108843538</v>
      </c>
      <c r="E51" s="87">
        <f>E44/$C$44*100</f>
        <v>117.00680272108843</v>
      </c>
      <c r="F51" s="87">
        <f>F44/$C$44*100</f>
        <v>127.89115646258504</v>
      </c>
      <c r="G51" s="87">
        <f>G44/$C$44*100</f>
        <v>140.81632653061226</v>
      </c>
      <c r="H51" s="87"/>
      <c r="I51" s="14"/>
      <c r="J51" s="13"/>
      <c r="K51" s="14"/>
      <c r="L51" s="13"/>
    </row>
    <row r="52" spans="2:12" x14ac:dyDescent="0.2">
      <c r="B52" s="84"/>
      <c r="C52" s="87"/>
      <c r="D52" s="87"/>
      <c r="E52" s="87"/>
      <c r="F52" s="87"/>
      <c r="G52" s="87"/>
      <c r="H52" s="87"/>
      <c r="I52" s="14"/>
      <c r="J52" s="13"/>
      <c r="K52" s="14"/>
      <c r="L52" s="13"/>
    </row>
    <row r="53" spans="2:12" x14ac:dyDescent="0.2">
      <c r="B53" s="84"/>
      <c r="C53" s="87"/>
      <c r="D53" s="87"/>
      <c r="E53" s="87"/>
      <c r="F53" s="87"/>
      <c r="G53" s="87"/>
      <c r="H53" s="87"/>
      <c r="I53" s="14"/>
      <c r="J53" s="13"/>
      <c r="K53" s="14"/>
      <c r="L53" s="13"/>
    </row>
  </sheetData>
  <sheetProtection sheet="1" objects="1" scenarios="1"/>
  <mergeCells count="14">
    <mergeCell ref="B2:T4"/>
    <mergeCell ref="B7:B8"/>
    <mergeCell ref="C7:D8"/>
    <mergeCell ref="E8:F8"/>
    <mergeCell ref="G8:H8"/>
    <mergeCell ref="E7:J7"/>
    <mergeCell ref="I8:J8"/>
    <mergeCell ref="B23:T25"/>
    <mergeCell ref="B16:B17"/>
    <mergeCell ref="C16:E17"/>
    <mergeCell ref="F17:H17"/>
    <mergeCell ref="I17:K17"/>
    <mergeCell ref="L17:N17"/>
    <mergeCell ref="F16:N16"/>
  </mergeCells>
  <pageMargins left="0.7" right="0.7" top="0.75" bottom="0.75" header="0.3" footer="0.3"/>
  <pageSetup paperSize="9" scale="4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B2:AB57"/>
  <sheetViews>
    <sheetView zoomScaleNormal="100" zoomScalePageLayoutView="125" workbookViewId="0">
      <selection activeCell="U6" sqref="U6"/>
    </sheetView>
  </sheetViews>
  <sheetFormatPr defaultColWidth="8.75" defaultRowHeight="12.75" x14ac:dyDescent="0.2"/>
  <cols>
    <col min="1" max="1" width="4.125" style="31" customWidth="1"/>
    <col min="2" max="2" width="20.625" style="31" customWidth="1"/>
    <col min="3" max="20" width="8.125" style="31" customWidth="1"/>
    <col min="21" max="22" width="8.75" style="31"/>
    <col min="23" max="23" width="7.375" style="31" customWidth="1"/>
    <col min="24" max="25" width="8.75" style="31"/>
    <col min="26" max="26" width="8" style="31" customWidth="1"/>
    <col min="27" max="28" width="8.75" style="31"/>
    <col min="29" max="29" width="7.625" style="31" customWidth="1"/>
    <col min="30" max="31" width="8.75" style="31"/>
    <col min="32" max="32" width="7.875" style="31" customWidth="1"/>
    <col min="33" max="34" width="8.75" style="31"/>
    <col min="35" max="35" width="8.25" style="31" customWidth="1"/>
    <col min="36" max="16384" width="8.75" style="31"/>
  </cols>
  <sheetData>
    <row r="2" spans="2:28" ht="15" customHeight="1" x14ac:dyDescent="0.2">
      <c r="B2" s="183" t="s">
        <v>167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V2" s="32"/>
      <c r="W2" s="32"/>
      <c r="X2" s="32"/>
      <c r="Y2" s="32"/>
      <c r="Z2" s="32"/>
    </row>
    <row r="3" spans="2:28" x14ac:dyDescent="0.2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V3" s="32"/>
      <c r="W3" s="32"/>
      <c r="X3" s="32"/>
      <c r="Y3" s="32"/>
      <c r="Z3" s="32"/>
    </row>
    <row r="4" spans="2:28" x14ac:dyDescent="0.2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V4" s="32"/>
      <c r="W4" s="32"/>
      <c r="X4" s="32"/>
      <c r="Y4" s="32"/>
      <c r="Z4" s="32"/>
    </row>
    <row r="5" spans="2:28" ht="13.5" customHeight="1" x14ac:dyDescent="0.2">
      <c r="C5" s="33"/>
      <c r="D5" s="33"/>
      <c r="E5" s="33"/>
      <c r="F5" s="33"/>
      <c r="G5" s="33"/>
      <c r="H5" s="33"/>
      <c r="I5" s="33"/>
      <c r="J5" s="33"/>
      <c r="K5" s="33"/>
      <c r="L5" s="33"/>
      <c r="O5" s="31" t="s">
        <v>23</v>
      </c>
      <c r="V5" s="32"/>
      <c r="W5" s="32"/>
      <c r="X5" s="32"/>
      <c r="Y5" s="32"/>
      <c r="Z5" s="32"/>
    </row>
    <row r="6" spans="2:28" s="34" customFormat="1" ht="24.95" customHeight="1" x14ac:dyDescent="0.2">
      <c r="B6" s="35" t="s">
        <v>168</v>
      </c>
      <c r="C6" s="36"/>
      <c r="D6" s="36"/>
      <c r="E6" s="37"/>
      <c r="F6" s="37"/>
      <c r="G6" s="37"/>
      <c r="H6" s="37"/>
      <c r="I6" s="37"/>
      <c r="J6" s="37"/>
      <c r="K6" s="31"/>
      <c r="L6" s="31"/>
      <c r="V6" s="82"/>
      <c r="W6" s="82"/>
      <c r="X6" s="82"/>
      <c r="Y6" s="82"/>
      <c r="Z6" s="82"/>
      <c r="AA6" s="83"/>
      <c r="AB6" s="83"/>
    </row>
    <row r="7" spans="2:28" ht="15" customHeight="1" x14ac:dyDescent="0.2">
      <c r="B7" s="184" t="s">
        <v>76</v>
      </c>
      <c r="C7" s="192" t="s">
        <v>61</v>
      </c>
      <c r="D7" s="193"/>
      <c r="E7" s="191" t="s">
        <v>7</v>
      </c>
      <c r="F7" s="191"/>
      <c r="G7" s="191"/>
      <c r="H7" s="191"/>
      <c r="I7" s="191"/>
      <c r="J7" s="191"/>
      <c r="K7" s="191"/>
      <c r="L7" s="191"/>
      <c r="V7" s="84" t="s">
        <v>11</v>
      </c>
      <c r="W7" s="84"/>
      <c r="X7" s="84"/>
      <c r="Y7" s="84"/>
      <c r="Z7" s="84"/>
      <c r="AA7" s="85"/>
      <c r="AB7" s="85"/>
    </row>
    <row r="8" spans="2:28" ht="27" customHeight="1" x14ac:dyDescent="0.2">
      <c r="B8" s="185"/>
      <c r="C8" s="194"/>
      <c r="D8" s="194"/>
      <c r="E8" s="189" t="s">
        <v>65</v>
      </c>
      <c r="F8" s="189"/>
      <c r="G8" s="189" t="s">
        <v>66</v>
      </c>
      <c r="H8" s="189"/>
      <c r="I8" s="189" t="s">
        <v>67</v>
      </c>
      <c r="J8" s="189"/>
      <c r="K8" s="189" t="s">
        <v>74</v>
      </c>
      <c r="L8" s="189"/>
      <c r="V8" s="84"/>
      <c r="W8" s="84"/>
      <c r="X8" s="84"/>
      <c r="Y8" s="84"/>
      <c r="Z8" s="84"/>
      <c r="AA8" s="85"/>
      <c r="AB8" s="85"/>
    </row>
    <row r="9" spans="2:28" ht="27.95" customHeight="1" x14ac:dyDescent="0.2">
      <c r="B9" s="38"/>
      <c r="C9" s="39" t="s">
        <v>96</v>
      </c>
      <c r="D9" s="40" t="s">
        <v>3</v>
      </c>
      <c r="E9" s="39" t="s">
        <v>96</v>
      </c>
      <c r="F9" s="40" t="s">
        <v>3</v>
      </c>
      <c r="G9" s="39" t="s">
        <v>96</v>
      </c>
      <c r="H9" s="40" t="s">
        <v>3</v>
      </c>
      <c r="I9" s="39" t="s">
        <v>96</v>
      </c>
      <c r="J9" s="40" t="s">
        <v>3</v>
      </c>
      <c r="K9" s="39" t="s">
        <v>96</v>
      </c>
      <c r="L9" s="40" t="s">
        <v>3</v>
      </c>
      <c r="V9" s="86"/>
      <c r="W9" s="86" t="s">
        <v>68</v>
      </c>
      <c r="X9" s="86" t="s">
        <v>69</v>
      </c>
      <c r="Y9" s="85" t="s">
        <v>70</v>
      </c>
      <c r="Z9" s="86" t="s">
        <v>79</v>
      </c>
      <c r="AA9" s="85"/>
      <c r="AB9" s="85"/>
    </row>
    <row r="10" spans="2:28" ht="21" customHeight="1" x14ac:dyDescent="0.2">
      <c r="B10" s="31" t="s">
        <v>8</v>
      </c>
      <c r="C10" s="8">
        <f>$G$33</f>
        <v>69553</v>
      </c>
      <c r="D10" s="4">
        <v>1</v>
      </c>
      <c r="E10" s="8">
        <f>$G$29</f>
        <v>58600</v>
      </c>
      <c r="F10" s="5">
        <f>E10/$C$10</f>
        <v>0.84252296809627192</v>
      </c>
      <c r="G10" s="8">
        <f>$G$30</f>
        <v>7718</v>
      </c>
      <c r="H10" s="5">
        <f>G10/$C$10</f>
        <v>0.11096573835779909</v>
      </c>
      <c r="I10" s="8">
        <f>$G$31</f>
        <v>3069</v>
      </c>
      <c r="J10" s="5">
        <f>I10/$C$10</f>
        <v>4.4124624387157994E-2</v>
      </c>
      <c r="K10" s="8">
        <f>$G$32</f>
        <v>166</v>
      </c>
      <c r="L10" s="5">
        <f>K10/$C$10</f>
        <v>2.386669158771009E-3</v>
      </c>
      <c r="N10" s="31" t="s">
        <v>22</v>
      </c>
      <c r="V10" s="84" t="s">
        <v>32</v>
      </c>
      <c r="W10" s="87">
        <f>$E$11</f>
        <v>4471</v>
      </c>
      <c r="X10" s="87">
        <f>$G$11</f>
        <v>588</v>
      </c>
      <c r="Y10" s="88">
        <f>$I$11</f>
        <v>255</v>
      </c>
      <c r="Z10" s="87">
        <f>K11</f>
        <v>17</v>
      </c>
      <c r="AA10" s="85"/>
      <c r="AB10" s="85"/>
    </row>
    <row r="11" spans="2:28" ht="21" customHeight="1" x14ac:dyDescent="0.2">
      <c r="B11" s="31" t="s">
        <v>32</v>
      </c>
      <c r="C11" s="8">
        <f>$G$49</f>
        <v>5331</v>
      </c>
      <c r="D11" s="6">
        <v>1</v>
      </c>
      <c r="E11" s="8">
        <f>$G$45</f>
        <v>4471</v>
      </c>
      <c r="F11" s="7">
        <f>E11/$C$11</f>
        <v>0.83867942224723313</v>
      </c>
      <c r="G11" s="8">
        <f>$G$46</f>
        <v>588</v>
      </c>
      <c r="H11" s="7">
        <f>G11/$C$11</f>
        <v>0.11029825548677546</v>
      </c>
      <c r="I11" s="8">
        <f>$G$47</f>
        <v>255</v>
      </c>
      <c r="J11" s="7">
        <f>I11/$C$11</f>
        <v>4.783342712436691E-2</v>
      </c>
      <c r="K11" s="9">
        <f>$G$48</f>
        <v>17</v>
      </c>
      <c r="L11" s="7">
        <f>K11/$C$11</f>
        <v>3.1888951416244606E-3</v>
      </c>
      <c r="V11" s="84"/>
      <c r="W11" s="84"/>
      <c r="X11" s="84"/>
      <c r="Y11" s="84"/>
      <c r="Z11" s="84"/>
      <c r="AA11" s="85"/>
      <c r="AB11" s="85"/>
    </row>
    <row r="12" spans="2:28" ht="24.95" customHeight="1" x14ac:dyDescent="0.2">
      <c r="B12" s="41" t="s">
        <v>21</v>
      </c>
      <c r="C12" s="42"/>
      <c r="D12" s="42"/>
      <c r="E12" s="42"/>
      <c r="F12" s="42"/>
      <c r="G12" s="42"/>
      <c r="H12" s="42"/>
      <c r="I12" s="42"/>
      <c r="J12" s="42"/>
      <c r="V12" s="85"/>
      <c r="W12" s="85"/>
      <c r="X12" s="85"/>
      <c r="Y12" s="85"/>
      <c r="Z12" s="85"/>
      <c r="AA12" s="85"/>
      <c r="AB12" s="85"/>
    </row>
    <row r="15" spans="2:28" s="43" customFormat="1" ht="24.95" customHeight="1" x14ac:dyDescent="0.2">
      <c r="B15" s="35" t="s">
        <v>169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1"/>
      <c r="P15" s="31"/>
      <c r="Q15" s="31"/>
    </row>
    <row r="16" spans="2:28" ht="15" customHeight="1" x14ac:dyDescent="0.2">
      <c r="B16" s="184" t="s">
        <v>76</v>
      </c>
      <c r="C16" s="186" t="s">
        <v>61</v>
      </c>
      <c r="D16" s="187"/>
      <c r="E16" s="187"/>
      <c r="F16" s="191" t="s">
        <v>7</v>
      </c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</row>
    <row r="17" spans="2:23" ht="27.75" customHeight="1" x14ac:dyDescent="0.2">
      <c r="B17" s="185"/>
      <c r="C17" s="188"/>
      <c r="D17" s="188"/>
      <c r="E17" s="188"/>
      <c r="F17" s="189" t="s">
        <v>65</v>
      </c>
      <c r="G17" s="190"/>
      <c r="H17" s="190"/>
      <c r="I17" s="189" t="s">
        <v>66</v>
      </c>
      <c r="J17" s="189"/>
      <c r="K17" s="189"/>
      <c r="L17" s="189" t="s">
        <v>67</v>
      </c>
      <c r="M17" s="189"/>
      <c r="N17" s="189"/>
      <c r="O17" s="189" t="s">
        <v>74</v>
      </c>
      <c r="P17" s="189"/>
      <c r="Q17" s="189"/>
    </row>
    <row r="18" spans="2:23" ht="35.1" customHeight="1" x14ac:dyDescent="0.2">
      <c r="B18" s="38"/>
      <c r="C18" s="39" t="s">
        <v>96</v>
      </c>
      <c r="D18" s="40" t="s">
        <v>80</v>
      </c>
      <c r="E18" s="40" t="s">
        <v>81</v>
      </c>
      <c r="F18" s="39" t="s">
        <v>96</v>
      </c>
      <c r="G18" s="40" t="s">
        <v>80</v>
      </c>
      <c r="H18" s="40" t="s">
        <v>81</v>
      </c>
      <c r="I18" s="39" t="s">
        <v>96</v>
      </c>
      <c r="J18" s="40" t="s">
        <v>80</v>
      </c>
      <c r="K18" s="40" t="s">
        <v>81</v>
      </c>
      <c r="L18" s="39" t="s">
        <v>96</v>
      </c>
      <c r="M18" s="40" t="s">
        <v>80</v>
      </c>
      <c r="N18" s="40" t="s">
        <v>81</v>
      </c>
      <c r="O18" s="39" t="s">
        <v>96</v>
      </c>
      <c r="P18" s="40" t="s">
        <v>80</v>
      </c>
      <c r="Q18" s="40" t="s">
        <v>81</v>
      </c>
      <c r="W18" s="31" t="s">
        <v>22</v>
      </c>
    </row>
    <row r="19" spans="2:23" ht="21" customHeight="1" x14ac:dyDescent="0.2">
      <c r="B19" s="31" t="s">
        <v>8</v>
      </c>
      <c r="C19" s="8">
        <f>$G$33</f>
        <v>69553</v>
      </c>
      <c r="D19" s="14">
        <f>G33-F33</f>
        <v>1025</v>
      </c>
      <c r="E19" s="13">
        <f>(G33-F33)/F33</f>
        <v>1.495738968013075E-2</v>
      </c>
      <c r="F19" s="8">
        <f>$G$29</f>
        <v>58600</v>
      </c>
      <c r="G19" s="14">
        <f>G29-F29</f>
        <v>419</v>
      </c>
      <c r="H19" s="13">
        <f>(G29-F29)/F29</f>
        <v>7.2016637733968132E-3</v>
      </c>
      <c r="I19" s="8">
        <f>$G$30</f>
        <v>7718</v>
      </c>
      <c r="J19" s="14">
        <f>G30-F30</f>
        <v>255</v>
      </c>
      <c r="K19" s="13">
        <f>(G30-F30)/F30</f>
        <v>3.4168564920273349E-2</v>
      </c>
      <c r="L19" s="8">
        <f>$G$31</f>
        <v>3069</v>
      </c>
      <c r="M19" s="14">
        <f>G31-F31</f>
        <v>363</v>
      </c>
      <c r="N19" s="13">
        <f>(G31-F31)/F31</f>
        <v>0.13414634146341464</v>
      </c>
      <c r="O19" s="8">
        <f>G32</f>
        <v>166</v>
      </c>
      <c r="P19" s="14">
        <f>G32-F32</f>
        <v>-12</v>
      </c>
      <c r="Q19" s="13">
        <f>(G32-F32)/F32</f>
        <v>-6.741573033707865E-2</v>
      </c>
    </row>
    <row r="20" spans="2:23" ht="21" customHeight="1" x14ac:dyDescent="0.2">
      <c r="B20" s="31" t="s">
        <v>32</v>
      </c>
      <c r="C20" s="8">
        <f>$G$49</f>
        <v>5331</v>
      </c>
      <c r="D20" s="14">
        <f>G49-F49</f>
        <v>156</v>
      </c>
      <c r="E20" s="13">
        <f>(G49-F49)/F49</f>
        <v>3.0144927536231884E-2</v>
      </c>
      <c r="F20" s="8">
        <f>$G$45</f>
        <v>4471</v>
      </c>
      <c r="G20" s="14">
        <f>G45-F45</f>
        <v>104</v>
      </c>
      <c r="H20" s="13">
        <f>(G45-F45)/F45</f>
        <v>2.381497595603389E-2</v>
      </c>
      <c r="I20" s="8">
        <f>$G$46</f>
        <v>588</v>
      </c>
      <c r="J20" s="14">
        <f>G46-F46</f>
        <v>19</v>
      </c>
      <c r="K20" s="13">
        <f>(G46-F46)/F46</f>
        <v>3.3391915641476276E-2</v>
      </c>
      <c r="L20" s="8">
        <f>$G$47</f>
        <v>255</v>
      </c>
      <c r="M20" s="30">
        <f>G47-F47</f>
        <v>34</v>
      </c>
      <c r="N20" s="7">
        <f>(G47-F47)/F47</f>
        <v>0.15384615384615385</v>
      </c>
      <c r="O20" s="9">
        <f>G48</f>
        <v>17</v>
      </c>
      <c r="P20" s="30">
        <f>G48-F48</f>
        <v>-1</v>
      </c>
      <c r="Q20" s="7">
        <f>(G48-F48)/F48</f>
        <v>-5.5555555555555552E-2</v>
      </c>
    </row>
    <row r="21" spans="2:23" ht="24.95" customHeight="1" x14ac:dyDescent="0.2">
      <c r="B21" s="50" t="s">
        <v>21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W21" s="31" t="s">
        <v>24</v>
      </c>
    </row>
    <row r="23" spans="2:23" x14ac:dyDescent="0.2">
      <c r="B23" s="183" t="s">
        <v>170</v>
      </c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</row>
    <row r="24" spans="2:23" x14ac:dyDescent="0.2"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</row>
    <row r="25" spans="2:23" x14ac:dyDescent="0.2"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</row>
    <row r="27" spans="2:23" ht="24.95" customHeight="1" x14ac:dyDescent="0.2">
      <c r="B27" s="35" t="s">
        <v>171</v>
      </c>
      <c r="K27" s="32"/>
      <c r="L27" s="32"/>
    </row>
    <row r="28" spans="2:23" ht="25.5" x14ac:dyDescent="0.2">
      <c r="B28" s="38" t="s">
        <v>9</v>
      </c>
      <c r="C28" s="44">
        <v>2017</v>
      </c>
      <c r="D28" s="44">
        <v>2018</v>
      </c>
      <c r="E28" s="44">
        <v>2019</v>
      </c>
      <c r="F28" s="45">
        <v>2020</v>
      </c>
      <c r="G28" s="45">
        <v>2021</v>
      </c>
      <c r="H28" s="40" t="s">
        <v>82</v>
      </c>
      <c r="I28" s="40" t="s">
        <v>83</v>
      </c>
      <c r="K28" s="46"/>
      <c r="L28" s="47"/>
    </row>
    <row r="29" spans="2:23" x14ac:dyDescent="0.2">
      <c r="B29" s="32" t="s">
        <v>68</v>
      </c>
      <c r="C29" s="14">
        <f>'[1]1. Ristorazione'!C8</f>
        <v>57709</v>
      </c>
      <c r="D29" s="14">
        <f>'[1]1. Ristorazione'!D8</f>
        <v>58226</v>
      </c>
      <c r="E29" s="14">
        <f>'[1]1. Ristorazione'!E8</f>
        <v>58595</v>
      </c>
      <c r="F29" s="14">
        <f>'[1]1. Ristorazione'!F8</f>
        <v>58181</v>
      </c>
      <c r="G29" s="14">
        <f>'[1]1. Ristorazione'!G8</f>
        <v>58600</v>
      </c>
      <c r="H29" s="14">
        <f>G29-C29</f>
        <v>891</v>
      </c>
      <c r="I29" s="13">
        <f>(G29-C29)/C29</f>
        <v>1.543953282850162E-2</v>
      </c>
    </row>
    <row r="30" spans="2:23" x14ac:dyDescent="0.2">
      <c r="B30" s="32" t="s">
        <v>69</v>
      </c>
      <c r="C30" s="14">
        <f>'[1]1. Ristorazione'!C9</f>
        <v>7029</v>
      </c>
      <c r="D30" s="14">
        <f>'[1]1. Ristorazione'!D9</f>
        <v>7118</v>
      </c>
      <c r="E30" s="14">
        <f>'[1]1. Ristorazione'!E9</f>
        <v>7233</v>
      </c>
      <c r="F30" s="14">
        <f>'[1]1. Ristorazione'!F9</f>
        <v>7463</v>
      </c>
      <c r="G30" s="14">
        <f>'[1]1. Ristorazione'!G9</f>
        <v>7718</v>
      </c>
      <c r="H30" s="14">
        <f>G30-C30</f>
        <v>689</v>
      </c>
      <c r="I30" s="13">
        <f>(G30-C30)/C30</f>
        <v>9.8022478304168451E-2</v>
      </c>
    </row>
    <row r="31" spans="2:23" x14ac:dyDescent="0.2">
      <c r="B31" s="32" t="s">
        <v>70</v>
      </c>
      <c r="C31" s="14">
        <f>'[1]1. Ristorazione'!C10</f>
        <v>1851</v>
      </c>
      <c r="D31" s="14">
        <f>'[1]1. Ristorazione'!D10</f>
        <v>2053</v>
      </c>
      <c r="E31" s="14">
        <f>'[1]1. Ristorazione'!E10</f>
        <v>2231</v>
      </c>
      <c r="F31" s="14">
        <f>'[1]1. Ristorazione'!F10</f>
        <v>2706</v>
      </c>
      <c r="G31" s="14">
        <f>'[1]1. Ristorazione'!G10</f>
        <v>3069</v>
      </c>
      <c r="H31" s="14">
        <f>G31-C31</f>
        <v>1218</v>
      </c>
      <c r="I31" s="13">
        <f>(G31-C31)/C31</f>
        <v>0.65802269043760131</v>
      </c>
    </row>
    <row r="32" spans="2:23" x14ac:dyDescent="0.2">
      <c r="B32" s="32" t="s">
        <v>78</v>
      </c>
      <c r="C32" s="14">
        <f>'[1]1. Ristorazione'!C11</f>
        <v>212</v>
      </c>
      <c r="D32" s="14">
        <f>'[1]1. Ristorazione'!D11</f>
        <v>204</v>
      </c>
      <c r="E32" s="14">
        <f>'[1]1. Ristorazione'!E11</f>
        <v>194</v>
      </c>
      <c r="F32" s="14">
        <f>'[1]1. Ristorazione'!F11</f>
        <v>178</v>
      </c>
      <c r="G32" s="14">
        <f>'[1]1. Ristorazione'!G11</f>
        <v>166</v>
      </c>
      <c r="H32" s="14">
        <f>G32-C32</f>
        <v>-46</v>
      </c>
      <c r="I32" s="13">
        <f>(G32-C32)/C32</f>
        <v>-0.21698113207547171</v>
      </c>
    </row>
    <row r="33" spans="2:25" x14ac:dyDescent="0.2">
      <c r="B33" s="48" t="s">
        <v>196</v>
      </c>
      <c r="C33" s="9">
        <f>SUM(C29:C32)</f>
        <v>66801</v>
      </c>
      <c r="D33" s="9">
        <f t="shared" ref="D33:G33" si="0">SUM(D29:D32)</f>
        <v>67601</v>
      </c>
      <c r="E33" s="9">
        <f t="shared" si="0"/>
        <v>68253</v>
      </c>
      <c r="F33" s="9">
        <f t="shared" si="0"/>
        <v>68528</v>
      </c>
      <c r="G33" s="9">
        <f t="shared" si="0"/>
        <v>69553</v>
      </c>
      <c r="H33" s="9">
        <f>G33-C33</f>
        <v>2752</v>
      </c>
      <c r="I33" s="49">
        <f>(G33-C33)/C33</f>
        <v>4.1196988069040881E-2</v>
      </c>
    </row>
    <row r="34" spans="2:25" ht="24.95" customHeight="1" x14ac:dyDescent="0.2">
      <c r="B34" s="50" t="s">
        <v>21</v>
      </c>
      <c r="C34" s="12"/>
      <c r="D34" s="12"/>
      <c r="E34" s="12"/>
      <c r="F34" s="12"/>
      <c r="G34" s="12"/>
      <c r="H34" s="12"/>
      <c r="I34" s="12"/>
      <c r="J34" s="51"/>
      <c r="K34" s="14"/>
      <c r="L34" s="13"/>
    </row>
    <row r="35" spans="2:25" x14ac:dyDescent="0.2">
      <c r="B35" s="84"/>
      <c r="C35" s="171"/>
      <c r="D35" s="171"/>
      <c r="E35" s="171"/>
      <c r="F35" s="171"/>
      <c r="G35" s="171"/>
      <c r="H35" s="171"/>
      <c r="I35" s="14"/>
      <c r="J35" s="13"/>
      <c r="K35" s="14"/>
      <c r="L35" s="13"/>
    </row>
    <row r="36" spans="2:25" x14ac:dyDescent="0.2">
      <c r="B36" s="84"/>
      <c r="C36" s="85">
        <v>2017</v>
      </c>
      <c r="D36" s="85">
        <v>2018</v>
      </c>
      <c r="E36" s="85">
        <v>2019</v>
      </c>
      <c r="F36" s="85">
        <v>2020</v>
      </c>
      <c r="G36" s="169">
        <v>2021</v>
      </c>
      <c r="H36" s="170"/>
      <c r="I36" s="14"/>
      <c r="J36" s="13"/>
      <c r="K36" s="14"/>
      <c r="L36" s="13"/>
    </row>
    <row r="37" spans="2:25" x14ac:dyDescent="0.2">
      <c r="B37" s="84" t="s">
        <v>68</v>
      </c>
      <c r="C37" s="87">
        <f>C29/$C$29*100</f>
        <v>100</v>
      </c>
      <c r="D37" s="87">
        <f>D29/$C$29*100</f>
        <v>100.89587412708589</v>
      </c>
      <c r="E37" s="87">
        <f>E29/$C$29*100</f>
        <v>101.53528912301375</v>
      </c>
      <c r="F37" s="87">
        <f>F29/$C$29*100</f>
        <v>100.81789668855812</v>
      </c>
      <c r="G37" s="87">
        <f>G29/$C$29*100</f>
        <v>101.54395328285015</v>
      </c>
      <c r="H37" s="87"/>
      <c r="I37" s="14"/>
      <c r="J37" s="13"/>
      <c r="K37" s="14"/>
      <c r="L37" s="13"/>
    </row>
    <row r="38" spans="2:25" x14ac:dyDescent="0.2">
      <c r="B38" s="84" t="s">
        <v>69</v>
      </c>
      <c r="C38" s="87">
        <f>C30/$C$30*100</f>
        <v>100</v>
      </c>
      <c r="D38" s="87">
        <f>D30/$C$30*100</f>
        <v>101.26618295632379</v>
      </c>
      <c r="E38" s="87">
        <f>E30/$C$30*100</f>
        <v>102.90226205719163</v>
      </c>
      <c r="F38" s="87">
        <f>F30/$C$30*100</f>
        <v>106.1744202589273</v>
      </c>
      <c r="G38" s="87">
        <f>G30/$C$30*100</f>
        <v>109.80224783041686</v>
      </c>
      <c r="H38" s="87"/>
      <c r="I38" s="14"/>
      <c r="J38" s="13"/>
      <c r="K38" s="14"/>
      <c r="L38" s="13"/>
    </row>
    <row r="39" spans="2:25" x14ac:dyDescent="0.2">
      <c r="B39" s="84" t="s">
        <v>70</v>
      </c>
      <c r="C39" s="87">
        <f>C31/$C$31*100</f>
        <v>100</v>
      </c>
      <c r="D39" s="87">
        <f>D31/$C$31*100</f>
        <v>110.91301998919502</v>
      </c>
      <c r="E39" s="87">
        <f>E31/$C$31*100</f>
        <v>120.52944354403026</v>
      </c>
      <c r="F39" s="87">
        <f>F31/$C$31*100</f>
        <v>146.19124797406806</v>
      </c>
      <c r="G39" s="87">
        <f>G31/$C$31*100</f>
        <v>165.80226904376013</v>
      </c>
      <c r="H39" s="87"/>
      <c r="I39" s="14"/>
      <c r="J39" s="13"/>
      <c r="K39" s="14"/>
      <c r="L39" s="13"/>
    </row>
    <row r="40" spans="2:25" x14ac:dyDescent="0.2">
      <c r="B40" s="84"/>
      <c r="C40" s="87"/>
      <c r="D40" s="87"/>
      <c r="E40" s="87"/>
      <c r="F40" s="87"/>
      <c r="G40" s="87"/>
      <c r="H40" s="87"/>
      <c r="I40" s="14"/>
      <c r="J40" s="13"/>
      <c r="K40" s="14"/>
      <c r="L40" s="13"/>
    </row>
    <row r="41" spans="2:25" x14ac:dyDescent="0.2">
      <c r="B41" s="146"/>
      <c r="C41" s="13"/>
      <c r="D41" s="13"/>
      <c r="E41" s="13"/>
      <c r="F41" s="13"/>
      <c r="G41" s="13"/>
      <c r="H41" s="13"/>
      <c r="I41" s="14"/>
      <c r="J41" s="13"/>
      <c r="K41" s="14"/>
      <c r="L41" s="13"/>
    </row>
    <row r="42" spans="2:25" x14ac:dyDescent="0.2">
      <c r="K42" s="32"/>
      <c r="L42" s="32"/>
    </row>
    <row r="43" spans="2:25" ht="24.95" customHeight="1" x14ac:dyDescent="0.2">
      <c r="B43" s="35" t="s">
        <v>172</v>
      </c>
      <c r="K43" s="32"/>
      <c r="L43" s="32"/>
    </row>
    <row r="44" spans="2:25" ht="25.5" x14ac:dyDescent="0.2">
      <c r="B44" s="38" t="s">
        <v>33</v>
      </c>
      <c r="C44" s="44">
        <v>2017</v>
      </c>
      <c r="D44" s="44">
        <v>2018</v>
      </c>
      <c r="E44" s="44">
        <v>2019</v>
      </c>
      <c r="F44" s="45">
        <v>2020</v>
      </c>
      <c r="G44" s="45">
        <v>2021</v>
      </c>
      <c r="H44" s="40" t="s">
        <v>82</v>
      </c>
      <c r="I44" s="40" t="s">
        <v>83</v>
      </c>
      <c r="K44" s="46"/>
      <c r="L44" s="47"/>
    </row>
    <row r="45" spans="2:25" x14ac:dyDescent="0.2">
      <c r="B45" s="32" t="s">
        <v>68</v>
      </c>
      <c r="C45" s="14">
        <f>'[1]1. Ristorazione'!C15</f>
        <v>4458</v>
      </c>
      <c r="D45" s="14">
        <f>'[1]1. Ristorazione'!D15</f>
        <v>4496</v>
      </c>
      <c r="E45" s="14">
        <f>'[1]1. Ristorazione'!E15</f>
        <v>4373</v>
      </c>
      <c r="F45" s="14">
        <f>'[1]1. Ristorazione'!F15</f>
        <v>4367</v>
      </c>
      <c r="G45" s="14">
        <f>'[1]1. Ristorazione'!G15</f>
        <v>4471</v>
      </c>
      <c r="H45" s="14">
        <f>G45-C45</f>
        <v>13</v>
      </c>
      <c r="I45" s="13">
        <f>(G45-C45)/C45</f>
        <v>2.9161058770749214E-3</v>
      </c>
      <c r="J45" s="3"/>
      <c r="K45" s="5"/>
      <c r="V45" s="3"/>
      <c r="W45" s="3"/>
      <c r="X45" s="3"/>
      <c r="Y45" s="5"/>
    </row>
    <row r="46" spans="2:25" x14ac:dyDescent="0.2">
      <c r="B46" s="32" t="s">
        <v>69</v>
      </c>
      <c r="C46" s="14">
        <f>'[1]1. Ristorazione'!C16</f>
        <v>576</v>
      </c>
      <c r="D46" s="14">
        <f>'[1]1. Ristorazione'!D16</f>
        <v>573</v>
      </c>
      <c r="E46" s="14">
        <f>'[1]1. Ristorazione'!E16</f>
        <v>547</v>
      </c>
      <c r="F46" s="14">
        <f>'[1]1. Ristorazione'!F16</f>
        <v>569</v>
      </c>
      <c r="G46" s="14">
        <f>'[1]1. Ristorazione'!G16</f>
        <v>588</v>
      </c>
      <c r="H46" s="14">
        <f>G46-C46</f>
        <v>12</v>
      </c>
      <c r="I46" s="13">
        <f>(G46-C46)/C46</f>
        <v>2.0833333333333332E-2</v>
      </c>
      <c r="J46" s="3"/>
      <c r="K46" s="5"/>
    </row>
    <row r="47" spans="2:25" x14ac:dyDescent="0.2">
      <c r="B47" s="32" t="s">
        <v>70</v>
      </c>
      <c r="C47" s="14">
        <f>'[1]1. Ristorazione'!C17</f>
        <v>139</v>
      </c>
      <c r="D47" s="14">
        <f>'[1]1. Ristorazione'!D17</f>
        <v>150</v>
      </c>
      <c r="E47" s="14">
        <f>'[1]1. Ristorazione'!E17</f>
        <v>156</v>
      </c>
      <c r="F47" s="14">
        <f>'[1]1. Ristorazione'!F17</f>
        <v>221</v>
      </c>
      <c r="G47" s="14">
        <f>'[1]1. Ristorazione'!G17</f>
        <v>255</v>
      </c>
      <c r="H47" s="14">
        <f>G47-C47</f>
        <v>116</v>
      </c>
      <c r="I47" s="13">
        <f>(G47-C47)/C47</f>
        <v>0.83453237410071945</v>
      </c>
      <c r="J47" s="3"/>
      <c r="K47" s="5"/>
    </row>
    <row r="48" spans="2:25" x14ac:dyDescent="0.2">
      <c r="B48" s="32" t="s">
        <v>78</v>
      </c>
      <c r="C48" s="14">
        <f>'[1]1. Ristorazione'!C18</f>
        <v>22</v>
      </c>
      <c r="D48" s="14">
        <f>'[1]1. Ristorazione'!D18</f>
        <v>22</v>
      </c>
      <c r="E48" s="14">
        <f>'[1]1. Ristorazione'!E18</f>
        <v>19</v>
      </c>
      <c r="F48" s="14">
        <f>'[1]1. Ristorazione'!F18</f>
        <v>18</v>
      </c>
      <c r="G48" s="14">
        <f>'[1]1. Ristorazione'!G18</f>
        <v>17</v>
      </c>
      <c r="H48" s="14">
        <f>G48-C48</f>
        <v>-5</v>
      </c>
      <c r="I48" s="13">
        <f>(G48-C48)/C48</f>
        <v>-0.22727272727272727</v>
      </c>
      <c r="J48" s="3"/>
      <c r="K48" s="5"/>
    </row>
    <row r="49" spans="2:12" x14ac:dyDescent="0.2">
      <c r="B49" s="48" t="s">
        <v>196</v>
      </c>
      <c r="C49" s="9">
        <f>SUM(C45:C48)</f>
        <v>5195</v>
      </c>
      <c r="D49" s="9">
        <f t="shared" ref="D49:G49" si="1">SUM(D45:D48)</f>
        <v>5241</v>
      </c>
      <c r="E49" s="9">
        <f t="shared" si="1"/>
        <v>5095</v>
      </c>
      <c r="F49" s="9">
        <f t="shared" si="1"/>
        <v>5175</v>
      </c>
      <c r="G49" s="9">
        <f t="shared" si="1"/>
        <v>5331</v>
      </c>
      <c r="H49" s="9">
        <f>G49-C49</f>
        <v>136</v>
      </c>
      <c r="I49" s="49">
        <f>(G49-C49)/C49</f>
        <v>2.6179018286814244E-2</v>
      </c>
      <c r="J49" s="3"/>
      <c r="K49" s="5"/>
    </row>
    <row r="50" spans="2:12" ht="24.95" customHeight="1" x14ac:dyDescent="0.2">
      <c r="B50" s="50" t="s">
        <v>21</v>
      </c>
      <c r="C50" s="12"/>
      <c r="D50" s="12"/>
      <c r="E50" s="12"/>
      <c r="F50" s="12"/>
      <c r="G50" s="12"/>
      <c r="H50" s="12"/>
      <c r="I50" s="12"/>
      <c r="J50" s="51"/>
      <c r="K50" s="14"/>
      <c r="L50" s="13"/>
    </row>
    <row r="51" spans="2:12" x14ac:dyDescent="0.2">
      <c r="B51" s="32"/>
      <c r="C51" s="14"/>
      <c r="D51" s="14"/>
      <c r="E51" s="14"/>
      <c r="F51" s="14"/>
      <c r="G51" s="14"/>
      <c r="H51" s="14"/>
      <c r="I51" s="14"/>
      <c r="J51" s="13"/>
      <c r="K51" s="14"/>
      <c r="L51" s="13"/>
    </row>
    <row r="52" spans="2:12" x14ac:dyDescent="0.2">
      <c r="B52" s="84"/>
      <c r="C52" s="85">
        <v>2017</v>
      </c>
      <c r="D52" s="85">
        <v>2018</v>
      </c>
      <c r="E52" s="85">
        <v>2019</v>
      </c>
      <c r="F52" s="85">
        <v>2020</v>
      </c>
      <c r="G52" s="169">
        <v>2021</v>
      </c>
      <c r="H52" s="145"/>
      <c r="I52" s="14"/>
      <c r="J52" s="13"/>
      <c r="K52" s="14"/>
      <c r="L52" s="13"/>
    </row>
    <row r="53" spans="2:12" x14ac:dyDescent="0.2">
      <c r="B53" s="84" t="s">
        <v>68</v>
      </c>
      <c r="C53" s="87">
        <f>C45/$C$45*100</f>
        <v>100</v>
      </c>
      <c r="D53" s="87">
        <f>D45/$C$45*100</f>
        <v>100.85240017945267</v>
      </c>
      <c r="E53" s="87">
        <f>E45/$C$45*100</f>
        <v>98.093315388066387</v>
      </c>
      <c r="F53" s="87">
        <f>F45/$C$45*100</f>
        <v>97.95872588604756</v>
      </c>
      <c r="G53" s="87">
        <f>G45/$C$45*100</f>
        <v>100.29161058770751</v>
      </c>
      <c r="H53" s="14"/>
      <c r="I53" s="14"/>
      <c r="J53" s="13"/>
      <c r="K53" s="14"/>
      <c r="L53" s="13"/>
    </row>
    <row r="54" spans="2:12" x14ac:dyDescent="0.2">
      <c r="B54" s="84" t="s">
        <v>69</v>
      </c>
      <c r="C54" s="87">
        <f>C46/$C$46*100</f>
        <v>100</v>
      </c>
      <c r="D54" s="87">
        <f>D46/$C$46*100</f>
        <v>99.479166666666657</v>
      </c>
      <c r="E54" s="87">
        <f>E46/$C$46*100</f>
        <v>94.965277777777786</v>
      </c>
      <c r="F54" s="87">
        <f>F46/$C$46*100</f>
        <v>98.784722222222214</v>
      </c>
      <c r="G54" s="87">
        <f>G46/$C$46*100</f>
        <v>102.08333333333333</v>
      </c>
      <c r="H54" s="14"/>
      <c r="I54" s="14"/>
      <c r="J54" s="13"/>
      <c r="K54" s="14"/>
      <c r="L54" s="13"/>
    </row>
    <row r="55" spans="2:12" x14ac:dyDescent="0.2">
      <c r="B55" s="84" t="s">
        <v>70</v>
      </c>
      <c r="C55" s="87">
        <f>C47/$C$47*100</f>
        <v>100</v>
      </c>
      <c r="D55" s="87">
        <f>D47/$C$47*100</f>
        <v>107.91366906474819</v>
      </c>
      <c r="E55" s="87">
        <f>E47/$C$47*100</f>
        <v>112.23021582733811</v>
      </c>
      <c r="F55" s="87">
        <f>F47/$C$47*100</f>
        <v>158.99280575539569</v>
      </c>
      <c r="G55" s="87">
        <f>G47/$C$47*100</f>
        <v>183.45323741007192</v>
      </c>
      <c r="H55" s="14"/>
      <c r="I55" s="14"/>
      <c r="J55" s="13"/>
      <c r="K55" s="14"/>
      <c r="L55" s="13"/>
    </row>
    <row r="56" spans="2:12" x14ac:dyDescent="0.2">
      <c r="B56" s="32"/>
      <c r="C56" s="14"/>
      <c r="D56" s="14"/>
      <c r="E56" s="14"/>
      <c r="F56" s="14"/>
      <c r="G56" s="14"/>
      <c r="H56" s="14"/>
      <c r="I56" s="14"/>
      <c r="J56" s="13"/>
      <c r="K56" s="14"/>
      <c r="L56" s="13"/>
    </row>
    <row r="57" spans="2:12" x14ac:dyDescent="0.2">
      <c r="B57" s="32"/>
      <c r="C57" s="14"/>
      <c r="D57" s="14"/>
      <c r="E57" s="14"/>
      <c r="F57" s="14"/>
      <c r="G57" s="14"/>
      <c r="H57" s="14"/>
      <c r="I57" s="14"/>
      <c r="J57" s="13"/>
      <c r="K57" s="14"/>
      <c r="L57" s="13"/>
    </row>
  </sheetData>
  <sheetProtection sheet="1" objects="1" scenarios="1"/>
  <mergeCells count="16">
    <mergeCell ref="B2:T4"/>
    <mergeCell ref="B7:B8"/>
    <mergeCell ref="C7:D8"/>
    <mergeCell ref="E8:F8"/>
    <mergeCell ref="G8:H8"/>
    <mergeCell ref="I8:J8"/>
    <mergeCell ref="K8:L8"/>
    <mergeCell ref="E7:L7"/>
    <mergeCell ref="B23:T25"/>
    <mergeCell ref="B16:B17"/>
    <mergeCell ref="C16:E17"/>
    <mergeCell ref="F17:H17"/>
    <mergeCell ref="I17:K17"/>
    <mergeCell ref="L17:N17"/>
    <mergeCell ref="O17:Q17"/>
    <mergeCell ref="F16:Q16"/>
  </mergeCells>
  <pageMargins left="0.7" right="0.7" top="0.75" bottom="0.75" header="0.3" footer="0.3"/>
  <pageSetup paperSize="9" scale="4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B2:S65"/>
  <sheetViews>
    <sheetView zoomScaleNormal="100" zoomScalePageLayoutView="125" workbookViewId="0">
      <selection activeCell="Q110" sqref="Q110"/>
    </sheetView>
  </sheetViews>
  <sheetFormatPr defaultColWidth="8.75" defaultRowHeight="12.75" x14ac:dyDescent="0.2"/>
  <cols>
    <col min="1" max="1" width="4.125" style="55" customWidth="1"/>
    <col min="2" max="2" width="28.625" style="55" customWidth="1"/>
    <col min="3" max="3" width="9.25" style="55" customWidth="1"/>
    <col min="4" max="4" width="10.75" style="55" customWidth="1"/>
    <col min="5" max="5" width="9.625" style="55" customWidth="1"/>
    <col min="6" max="6" width="30.25" style="55" customWidth="1"/>
    <col min="7" max="7" width="21.875" style="55" customWidth="1"/>
    <col min="8" max="8" width="10.375" style="55" customWidth="1"/>
    <col min="9" max="9" width="8.75" style="31" customWidth="1"/>
    <col min="10" max="10" width="17" style="85" customWidth="1"/>
    <col min="11" max="11" width="15.375" style="85" customWidth="1"/>
    <col min="12" max="12" width="11.75" style="85" customWidth="1"/>
    <col min="13" max="13" width="20.625" style="85" customWidth="1"/>
    <col min="14" max="14" width="24.875" style="85" customWidth="1"/>
    <col min="15" max="15" width="26.25" style="85" customWidth="1"/>
    <col min="16" max="16" width="13.75" style="85" customWidth="1"/>
    <col min="17" max="17" width="28" style="85" customWidth="1"/>
    <col min="18" max="18" width="32.375" style="85" customWidth="1"/>
    <col min="19" max="19" width="32.625" style="85" customWidth="1"/>
    <col min="20" max="16384" width="8.75" style="55"/>
  </cols>
  <sheetData>
    <row r="2" spans="2:19" ht="12.75" customHeight="1" x14ac:dyDescent="0.2">
      <c r="B2" s="196" t="s">
        <v>173</v>
      </c>
      <c r="C2" s="196"/>
      <c r="D2" s="196"/>
      <c r="E2" s="196"/>
      <c r="F2" s="196"/>
      <c r="G2" s="196"/>
      <c r="H2" s="54"/>
      <c r="I2" s="147"/>
      <c r="J2" s="84"/>
      <c r="K2" s="84"/>
      <c r="L2" s="84"/>
      <c r="M2" s="84"/>
      <c r="N2" s="84"/>
      <c r="O2" s="84"/>
      <c r="P2" s="84"/>
      <c r="Q2" s="84"/>
      <c r="R2" s="84"/>
      <c r="S2" s="155"/>
    </row>
    <row r="3" spans="2:19" ht="12.75" customHeight="1" x14ac:dyDescent="0.2">
      <c r="B3" s="196"/>
      <c r="C3" s="196"/>
      <c r="D3" s="196"/>
      <c r="E3" s="196"/>
      <c r="F3" s="196"/>
      <c r="G3" s="196"/>
      <c r="H3" s="54"/>
      <c r="K3" s="156" t="s">
        <v>31</v>
      </c>
      <c r="L3" s="84"/>
      <c r="M3" s="84"/>
      <c r="N3" s="84"/>
      <c r="O3" s="84"/>
      <c r="P3" s="84"/>
      <c r="Q3" s="84"/>
      <c r="R3" s="84"/>
      <c r="S3" s="155"/>
    </row>
    <row r="4" spans="2:19" ht="12.75" customHeight="1" x14ac:dyDescent="0.2">
      <c r="B4" s="196"/>
      <c r="C4" s="196"/>
      <c r="D4" s="196"/>
      <c r="E4" s="196"/>
      <c r="F4" s="196"/>
      <c r="G4" s="196"/>
      <c r="H4" s="54"/>
      <c r="I4" s="147"/>
      <c r="J4" s="157" t="s">
        <v>10</v>
      </c>
      <c r="K4" s="158" t="s">
        <v>1</v>
      </c>
      <c r="L4" s="158" t="s">
        <v>4</v>
      </c>
      <c r="M4" s="158" t="s">
        <v>5</v>
      </c>
      <c r="N4" s="158" t="s">
        <v>6</v>
      </c>
      <c r="O4" s="158" t="s">
        <v>2</v>
      </c>
      <c r="P4" s="158" t="s">
        <v>12</v>
      </c>
      <c r="Q4" s="158" t="s">
        <v>13</v>
      </c>
      <c r="R4" s="157" t="s">
        <v>27</v>
      </c>
      <c r="S4" s="155"/>
    </row>
    <row r="5" spans="2:19" x14ac:dyDescent="0.2">
      <c r="J5" s="86" t="s">
        <v>34</v>
      </c>
      <c r="K5" s="159">
        <v>1.554399958362737</v>
      </c>
      <c r="L5" s="160">
        <f>$L$20</f>
        <v>709</v>
      </c>
      <c r="M5" s="160">
        <f>$M$20</f>
        <v>5819</v>
      </c>
      <c r="N5" s="159">
        <f t="shared" ref="N5:N10" si="0">L5/M5</f>
        <v>0.12184224093486853</v>
      </c>
      <c r="O5" s="159">
        <f>N5/$R$5</f>
        <v>1.554399958362737</v>
      </c>
      <c r="P5" s="160">
        <f>$L$26</f>
        <v>6016</v>
      </c>
      <c r="Q5" s="87">
        <f>$M$26</f>
        <v>76749</v>
      </c>
      <c r="R5" s="156">
        <f>P5/Q5</f>
        <v>7.8385386128809492E-2</v>
      </c>
      <c r="S5" s="84"/>
    </row>
    <row r="6" spans="2:19" x14ac:dyDescent="0.2">
      <c r="B6" s="57"/>
      <c r="J6" s="86" t="s">
        <v>35</v>
      </c>
      <c r="K6" s="159">
        <v>1.0027687310764906</v>
      </c>
      <c r="L6" s="160">
        <f>$L$21</f>
        <v>1667</v>
      </c>
      <c r="M6" s="160">
        <f>$M$21</f>
        <v>21208</v>
      </c>
      <c r="N6" s="159">
        <f t="shared" si="0"/>
        <v>7.8602414183327043E-2</v>
      </c>
      <c r="O6" s="159">
        <f t="shared" ref="O6:O11" si="1">N6/$R$5</f>
        <v>1.0027687310764906</v>
      </c>
      <c r="P6" s="84"/>
      <c r="Q6" s="84"/>
      <c r="R6" s="84"/>
      <c r="S6" s="157"/>
    </row>
    <row r="7" spans="2:19" x14ac:dyDescent="0.2">
      <c r="B7" s="57"/>
      <c r="J7" s="86" t="s">
        <v>36</v>
      </c>
      <c r="K7" s="159">
        <v>1.3120860433352326</v>
      </c>
      <c r="L7" s="160">
        <f>$L$22</f>
        <v>603</v>
      </c>
      <c r="M7" s="160">
        <f>$M$22</f>
        <v>5863</v>
      </c>
      <c r="N7" s="159">
        <f t="shared" si="0"/>
        <v>0.10284837114105407</v>
      </c>
      <c r="O7" s="159">
        <f t="shared" si="1"/>
        <v>1.3120860433352326</v>
      </c>
      <c r="P7" s="84"/>
      <c r="Q7" s="84"/>
      <c r="R7" s="84"/>
      <c r="S7" s="156"/>
    </row>
    <row r="8" spans="2:19" ht="24.95" customHeight="1" x14ac:dyDescent="0.2">
      <c r="B8" s="57"/>
      <c r="F8" s="58" t="s">
        <v>15</v>
      </c>
      <c r="G8" s="59" t="s">
        <v>14</v>
      </c>
      <c r="J8" s="86" t="s">
        <v>37</v>
      </c>
      <c r="K8" s="159">
        <v>0.91145139040161771</v>
      </c>
      <c r="L8" s="160">
        <f>$L$23</f>
        <v>1284</v>
      </c>
      <c r="M8" s="160">
        <f>$M$23</f>
        <v>17972</v>
      </c>
      <c r="N8" s="159">
        <f t="shared" si="0"/>
        <v>7.1444469174271094E-2</v>
      </c>
      <c r="O8" s="159">
        <f t="shared" si="1"/>
        <v>0.91145139040161771</v>
      </c>
      <c r="P8" s="84"/>
      <c r="Q8" s="84"/>
      <c r="R8" s="84"/>
      <c r="S8" s="84"/>
    </row>
    <row r="9" spans="2:19" x14ac:dyDescent="0.2">
      <c r="B9" s="57"/>
      <c r="F9" s="60"/>
      <c r="G9" s="60"/>
      <c r="J9" s="86" t="s">
        <v>71</v>
      </c>
      <c r="K9" s="159">
        <v>0.82165567183163746</v>
      </c>
      <c r="L9" s="160">
        <f>$L$24</f>
        <v>1111</v>
      </c>
      <c r="M9" s="160">
        <f>$M$24</f>
        <v>17250</v>
      </c>
      <c r="N9" s="159">
        <f t="shared" si="0"/>
        <v>6.440579710144928E-2</v>
      </c>
      <c r="O9" s="159">
        <f t="shared" si="1"/>
        <v>0.82165567183163746</v>
      </c>
      <c r="P9" s="84"/>
      <c r="Q9" s="84"/>
      <c r="R9" s="84"/>
      <c r="S9" s="84"/>
    </row>
    <row r="10" spans="2:19" x14ac:dyDescent="0.2">
      <c r="B10" s="57"/>
      <c r="F10" s="52" t="s">
        <v>34</v>
      </c>
      <c r="G10" s="61">
        <v>1.554399958362737</v>
      </c>
      <c r="J10" s="86" t="s">
        <v>38</v>
      </c>
      <c r="K10" s="159">
        <v>0.94828090704514723</v>
      </c>
      <c r="L10" s="160">
        <f>$L$25</f>
        <v>642</v>
      </c>
      <c r="M10" s="160">
        <f>$M$25</f>
        <v>8637</v>
      </c>
      <c r="N10" s="159">
        <f t="shared" si="0"/>
        <v>7.4331365057311569E-2</v>
      </c>
      <c r="O10" s="159">
        <f t="shared" si="1"/>
        <v>0.94828090704514723</v>
      </c>
      <c r="P10" s="84"/>
      <c r="Q10" s="84"/>
      <c r="R10" s="84"/>
      <c r="S10" s="84"/>
    </row>
    <row r="11" spans="2:19" x14ac:dyDescent="0.2">
      <c r="B11" s="57"/>
      <c r="F11" s="52" t="s">
        <v>36</v>
      </c>
      <c r="G11" s="61">
        <v>1.3120860433352326</v>
      </c>
      <c r="J11" s="157" t="s">
        <v>39</v>
      </c>
      <c r="K11" s="161">
        <v>1</v>
      </c>
      <c r="L11" s="160">
        <f>L26</f>
        <v>6016</v>
      </c>
      <c r="M11" s="162">
        <f>SUM(M5:M10)</f>
        <v>76749</v>
      </c>
      <c r="N11" s="161">
        <f>L11/M11</f>
        <v>7.8385386128809492E-2</v>
      </c>
      <c r="O11" s="161">
        <f t="shared" si="1"/>
        <v>1</v>
      </c>
      <c r="P11" s="84"/>
      <c r="Q11" s="84"/>
      <c r="R11" s="84"/>
      <c r="S11" s="84"/>
    </row>
    <row r="12" spans="2:19" x14ac:dyDescent="0.2">
      <c r="B12" s="57"/>
      <c r="F12" s="52" t="s">
        <v>35</v>
      </c>
      <c r="G12" s="61">
        <v>1.0049133532181962</v>
      </c>
      <c r="J12" s="160"/>
      <c r="K12" s="160"/>
      <c r="L12" s="160"/>
      <c r="M12" s="160"/>
      <c r="N12" s="160"/>
      <c r="O12" s="160"/>
      <c r="P12" s="84"/>
      <c r="Q12" s="84"/>
      <c r="R12" s="84"/>
      <c r="S12" s="84"/>
    </row>
    <row r="13" spans="2:19" ht="13.5" customHeight="1" x14ac:dyDescent="0.2">
      <c r="B13" s="57"/>
      <c r="F13" s="72" t="s">
        <v>40</v>
      </c>
      <c r="G13" s="61">
        <v>1</v>
      </c>
      <c r="J13" s="160"/>
      <c r="K13" s="160"/>
      <c r="L13" s="160"/>
      <c r="M13" s="160"/>
      <c r="N13" s="160"/>
      <c r="O13" s="160"/>
      <c r="P13" s="84"/>
      <c r="Q13" s="84"/>
      <c r="R13" s="84"/>
      <c r="S13" s="84"/>
    </row>
    <row r="14" spans="2:19" x14ac:dyDescent="0.2">
      <c r="F14" s="71" t="s">
        <v>38</v>
      </c>
      <c r="G14" s="61">
        <v>0.94828090704514723</v>
      </c>
      <c r="J14" s="160"/>
      <c r="K14" s="160"/>
      <c r="L14" s="160"/>
      <c r="M14" s="160"/>
      <c r="N14" s="160"/>
      <c r="O14" s="160"/>
      <c r="P14" s="84"/>
      <c r="Q14" s="84"/>
      <c r="R14" s="84"/>
      <c r="S14" s="84"/>
    </row>
    <row r="15" spans="2:19" ht="13.5" customHeight="1" x14ac:dyDescent="0.2">
      <c r="F15" s="52" t="s">
        <v>37</v>
      </c>
      <c r="G15" s="61">
        <v>0.91145139040161771</v>
      </c>
      <c r="J15" s="160"/>
      <c r="K15" s="160"/>
      <c r="L15" s="160"/>
      <c r="M15" s="160"/>
      <c r="N15" s="160"/>
      <c r="O15" s="160"/>
      <c r="P15" s="84"/>
      <c r="Q15" s="84"/>
      <c r="R15" s="84"/>
      <c r="S15" s="84"/>
    </row>
    <row r="16" spans="2:19" ht="13.5" customHeight="1" x14ac:dyDescent="0.2">
      <c r="F16" s="70" t="s">
        <v>71</v>
      </c>
      <c r="G16" s="61">
        <v>0.82165567183163746</v>
      </c>
      <c r="J16" s="160"/>
      <c r="K16" s="160"/>
      <c r="L16" s="160"/>
      <c r="M16" s="160"/>
      <c r="N16" s="160"/>
      <c r="O16" s="160"/>
      <c r="P16" s="84"/>
      <c r="Q16" s="84"/>
      <c r="R16" s="84"/>
      <c r="S16" s="84"/>
    </row>
    <row r="17" spans="6:19" x14ac:dyDescent="0.2">
      <c r="F17" s="73"/>
      <c r="G17" s="74"/>
      <c r="J17" s="84"/>
      <c r="K17" s="84"/>
      <c r="L17" s="84"/>
      <c r="M17" s="84"/>
      <c r="N17" s="84"/>
      <c r="O17" s="84"/>
      <c r="P17" s="84"/>
      <c r="Q17" s="84"/>
      <c r="R17" s="84"/>
      <c r="S17" s="84"/>
    </row>
    <row r="18" spans="6:19" ht="13.5" customHeight="1" x14ac:dyDescent="0.2">
      <c r="G18" s="61"/>
      <c r="J18" s="163" t="s">
        <v>10</v>
      </c>
      <c r="K18" s="84"/>
      <c r="L18" s="164" t="s">
        <v>30</v>
      </c>
      <c r="M18" s="164" t="s">
        <v>0</v>
      </c>
      <c r="N18" s="156"/>
      <c r="O18" s="159"/>
      <c r="P18" s="84"/>
      <c r="Q18" s="84"/>
      <c r="R18" s="84"/>
      <c r="S18" s="84"/>
    </row>
    <row r="19" spans="6:19" ht="13.5" customHeight="1" x14ac:dyDescent="0.2">
      <c r="G19" s="61"/>
      <c r="J19" s="84"/>
      <c r="K19" s="163"/>
      <c r="L19" s="163">
        <v>2021</v>
      </c>
      <c r="M19" s="163">
        <v>2021</v>
      </c>
      <c r="N19" s="161"/>
      <c r="O19" s="165"/>
      <c r="P19" s="84"/>
      <c r="Q19" s="84"/>
      <c r="R19" s="84"/>
      <c r="S19" s="84"/>
    </row>
    <row r="20" spans="6:19" ht="13.5" customHeight="1" x14ac:dyDescent="0.2">
      <c r="G20" s="61"/>
      <c r="J20" s="86" t="s">
        <v>34</v>
      </c>
      <c r="K20" s="84"/>
      <c r="L20" s="87">
        <f>'[1]1. Specializzazione'!C9</f>
        <v>709</v>
      </c>
      <c r="M20" s="87">
        <f>'[1]1. Specializzazione'!D9</f>
        <v>5819</v>
      </c>
      <c r="N20" s="156"/>
      <c r="O20" s="159"/>
      <c r="P20" s="84"/>
      <c r="Q20" s="84"/>
      <c r="R20" s="84"/>
      <c r="S20" s="84"/>
    </row>
    <row r="21" spans="6:19" ht="13.5" customHeight="1" x14ac:dyDescent="0.2">
      <c r="G21" s="61"/>
      <c r="J21" s="86" t="s">
        <v>35</v>
      </c>
      <c r="K21" s="84"/>
      <c r="L21" s="87">
        <f>'[1]1. Specializzazione'!C10</f>
        <v>1667</v>
      </c>
      <c r="M21" s="87">
        <f>'[1]1. Specializzazione'!D10</f>
        <v>21208</v>
      </c>
      <c r="N21" s="156"/>
      <c r="O21" s="159"/>
      <c r="P21" s="84"/>
      <c r="Q21" s="84"/>
      <c r="R21" s="84"/>
      <c r="S21" s="84"/>
    </row>
    <row r="22" spans="6:19" ht="13.5" customHeight="1" x14ac:dyDescent="0.2">
      <c r="F22" s="56"/>
      <c r="G22" s="61"/>
      <c r="J22" s="86" t="s">
        <v>36</v>
      </c>
      <c r="K22" s="84"/>
      <c r="L22" s="87">
        <f>'[1]1. Specializzazione'!C11</f>
        <v>603</v>
      </c>
      <c r="M22" s="87">
        <f>'[1]1. Specializzazione'!D11</f>
        <v>5863</v>
      </c>
      <c r="N22" s="163"/>
      <c r="O22" s="159"/>
      <c r="P22" s="84"/>
      <c r="Q22" s="84"/>
      <c r="R22" s="84"/>
      <c r="S22" s="84"/>
    </row>
    <row r="23" spans="6:19" ht="13.5" customHeight="1" x14ac:dyDescent="0.2">
      <c r="G23" s="61"/>
      <c r="J23" s="86" t="s">
        <v>37</v>
      </c>
      <c r="K23" s="84"/>
      <c r="L23" s="87">
        <f>'[1]1. Specializzazione'!C12</f>
        <v>1284</v>
      </c>
      <c r="M23" s="87">
        <f>'[1]1. Specializzazione'!D12</f>
        <v>17972</v>
      </c>
      <c r="N23" s="84"/>
      <c r="O23" s="84"/>
      <c r="P23" s="84"/>
      <c r="Q23" s="84"/>
      <c r="R23" s="84"/>
      <c r="S23" s="84"/>
    </row>
    <row r="24" spans="6:19" ht="13.5" customHeight="1" x14ac:dyDescent="0.2">
      <c r="G24" s="61"/>
      <c r="J24" s="86" t="s">
        <v>71</v>
      </c>
      <c r="K24" s="163"/>
      <c r="L24" s="87">
        <f>'[1]1. Specializzazione'!C13</f>
        <v>1111</v>
      </c>
      <c r="M24" s="87">
        <f>'[1]1. Specializzazione'!D13</f>
        <v>17250</v>
      </c>
      <c r="N24" s="84"/>
      <c r="O24" s="84"/>
      <c r="P24" s="84"/>
      <c r="Q24" s="84"/>
      <c r="R24" s="84"/>
      <c r="S24" s="84"/>
    </row>
    <row r="25" spans="6:19" ht="13.5" customHeight="1" x14ac:dyDescent="0.2">
      <c r="G25" s="61"/>
      <c r="J25" s="86" t="s">
        <v>38</v>
      </c>
      <c r="K25" s="87"/>
      <c r="L25" s="87">
        <f>'[1]1. Specializzazione'!C14</f>
        <v>642</v>
      </c>
      <c r="M25" s="87">
        <f>'[1]1. Specializzazione'!D14</f>
        <v>8637</v>
      </c>
      <c r="N25" s="84"/>
      <c r="O25" s="84"/>
      <c r="P25" s="84"/>
      <c r="Q25" s="84"/>
      <c r="R25" s="84"/>
      <c r="S25" s="84"/>
    </row>
    <row r="26" spans="6:19" ht="13.5" customHeight="1" x14ac:dyDescent="0.2">
      <c r="J26" s="157" t="s">
        <v>39</v>
      </c>
      <c r="K26" s="87"/>
      <c r="L26" s="166">
        <f>SUM(L20:L25)</f>
        <v>6016</v>
      </c>
      <c r="M26" s="166">
        <f>SUM(M20:M25)</f>
        <v>76749</v>
      </c>
      <c r="N26" s="84"/>
      <c r="O26" s="84"/>
      <c r="P26" s="84"/>
      <c r="Q26" s="84"/>
      <c r="R26" s="84"/>
      <c r="S26" s="84"/>
    </row>
    <row r="27" spans="6:19" ht="13.5" customHeight="1" x14ac:dyDescent="0.2">
      <c r="J27" s="87"/>
      <c r="K27" s="87"/>
      <c r="L27" s="87"/>
      <c r="M27" s="87"/>
      <c r="N27" s="84"/>
      <c r="O27" s="84"/>
      <c r="P27" s="84"/>
      <c r="Q27" s="84"/>
      <c r="R27" s="84"/>
      <c r="S27" s="84"/>
    </row>
    <row r="28" spans="6:19" ht="13.5" customHeight="1" x14ac:dyDescent="0.2">
      <c r="J28" s="87"/>
      <c r="K28" s="87"/>
      <c r="L28" s="87"/>
      <c r="M28" s="87"/>
      <c r="N28" s="164"/>
      <c r="O28" s="84"/>
      <c r="P28" s="84"/>
      <c r="Q28" s="84"/>
      <c r="R28" s="84"/>
      <c r="S28" s="84"/>
    </row>
    <row r="29" spans="6:19" x14ac:dyDescent="0.2">
      <c r="J29" s="87"/>
      <c r="K29" s="87"/>
      <c r="L29" s="87"/>
      <c r="M29" s="87"/>
      <c r="N29" s="87"/>
      <c r="O29" s="84"/>
      <c r="P29" s="84"/>
      <c r="Q29" s="84"/>
      <c r="R29" s="84"/>
      <c r="S29" s="84"/>
    </row>
    <row r="30" spans="6:19" x14ac:dyDescent="0.2">
      <c r="J30" s="84"/>
      <c r="K30" s="87"/>
      <c r="L30" s="87"/>
      <c r="M30" s="87"/>
      <c r="N30" s="87"/>
      <c r="O30" s="84"/>
      <c r="P30" s="84"/>
      <c r="Q30" s="84"/>
      <c r="R30" s="84"/>
      <c r="S30" s="84"/>
    </row>
    <row r="31" spans="6:19" x14ac:dyDescent="0.2">
      <c r="F31" s="62" t="s">
        <v>25</v>
      </c>
      <c r="G31" s="63" t="s">
        <v>26</v>
      </c>
      <c r="J31" s="87"/>
      <c r="K31" s="87"/>
      <c r="L31" s="87"/>
      <c r="M31" s="87"/>
      <c r="N31" s="87"/>
      <c r="O31" s="84"/>
      <c r="P31" s="84"/>
      <c r="Q31" s="84"/>
      <c r="R31" s="84"/>
      <c r="S31" s="84"/>
    </row>
    <row r="32" spans="6:19" x14ac:dyDescent="0.2">
      <c r="F32" s="93"/>
      <c r="G32" s="64" t="s">
        <v>17</v>
      </c>
      <c r="J32" s="84"/>
      <c r="K32" s="84"/>
      <c r="L32" s="84"/>
      <c r="M32" s="84"/>
      <c r="N32" s="87"/>
      <c r="O32" s="84"/>
      <c r="P32" s="84"/>
      <c r="Q32" s="84"/>
      <c r="R32" s="84"/>
      <c r="S32" s="84"/>
    </row>
    <row r="33" spans="2:19" x14ac:dyDescent="0.2">
      <c r="F33" s="92"/>
      <c r="G33" s="65" t="s">
        <v>16</v>
      </c>
      <c r="N33" s="87"/>
      <c r="O33" s="84"/>
      <c r="P33" s="84"/>
      <c r="S33" s="84"/>
    </row>
    <row r="34" spans="2:19" x14ac:dyDescent="0.2">
      <c r="F34" s="89"/>
      <c r="G34" s="65" t="s">
        <v>19</v>
      </c>
      <c r="N34" s="87"/>
      <c r="O34" s="84"/>
      <c r="P34" s="84"/>
      <c r="S34" s="84"/>
    </row>
    <row r="35" spans="2:19" x14ac:dyDescent="0.2">
      <c r="F35" s="90"/>
      <c r="G35" s="65" t="s">
        <v>20</v>
      </c>
      <c r="N35" s="87"/>
      <c r="O35" s="84"/>
      <c r="P35" s="84"/>
      <c r="S35" s="84"/>
    </row>
    <row r="36" spans="2:19" x14ac:dyDescent="0.2">
      <c r="F36" s="91"/>
      <c r="G36" s="66" t="s">
        <v>18</v>
      </c>
      <c r="N36" s="87"/>
      <c r="O36" s="84"/>
      <c r="P36" s="84"/>
      <c r="S36" s="84"/>
    </row>
    <row r="37" spans="2:19" ht="13.5" customHeight="1" x14ac:dyDescent="0.2">
      <c r="J37" s="84"/>
      <c r="K37" s="87"/>
      <c r="L37" s="87"/>
      <c r="M37" s="87"/>
      <c r="N37" s="87"/>
      <c r="O37" s="84"/>
      <c r="P37" s="84"/>
      <c r="S37" s="84"/>
    </row>
    <row r="38" spans="2:19" ht="13.5" customHeight="1" x14ac:dyDescent="0.2">
      <c r="J38" s="84"/>
      <c r="K38" s="84"/>
      <c r="L38" s="87"/>
      <c r="M38" s="87"/>
      <c r="N38" s="87"/>
      <c r="O38" s="87"/>
      <c r="P38" s="84"/>
      <c r="Q38" s="84"/>
      <c r="R38" s="84"/>
      <c r="S38" s="84"/>
    </row>
    <row r="39" spans="2:19" x14ac:dyDescent="0.2">
      <c r="B39" s="67"/>
      <c r="C39" s="67"/>
      <c r="D39" s="67"/>
      <c r="E39" s="67"/>
      <c r="F39" s="67"/>
      <c r="G39" s="67"/>
      <c r="J39" s="84"/>
      <c r="K39" s="84"/>
      <c r="L39" s="87"/>
      <c r="M39" s="87"/>
      <c r="N39" s="87"/>
      <c r="O39" s="87"/>
      <c r="P39" s="84"/>
      <c r="Q39" s="84"/>
      <c r="R39" s="84"/>
      <c r="S39" s="84"/>
    </row>
    <row r="40" spans="2:19" x14ac:dyDescent="0.2">
      <c r="J40" s="84"/>
      <c r="K40" s="84"/>
      <c r="L40" s="87"/>
      <c r="M40" s="87"/>
      <c r="N40" s="87"/>
      <c r="O40" s="87"/>
      <c r="P40" s="84"/>
      <c r="Q40" s="84"/>
      <c r="R40" s="84"/>
      <c r="S40" s="84"/>
    </row>
    <row r="41" spans="2:19" x14ac:dyDescent="0.2">
      <c r="B41" s="197" t="s">
        <v>77</v>
      </c>
      <c r="C41" s="197"/>
      <c r="D41" s="197"/>
      <c r="E41" s="197"/>
      <c r="F41" s="197"/>
      <c r="G41" s="197"/>
      <c r="J41" s="84"/>
      <c r="K41" s="84"/>
      <c r="L41" s="84"/>
      <c r="M41" s="84"/>
      <c r="N41" s="84"/>
      <c r="O41" s="84"/>
      <c r="P41" s="84"/>
      <c r="Q41" s="84"/>
      <c r="R41" s="84"/>
      <c r="S41" s="84"/>
    </row>
    <row r="42" spans="2:19" x14ac:dyDescent="0.2">
      <c r="B42" s="197"/>
      <c r="C42" s="197"/>
      <c r="D42" s="197"/>
      <c r="E42" s="197"/>
      <c r="F42" s="197"/>
      <c r="G42" s="197"/>
      <c r="J42" s="84"/>
      <c r="K42" s="163"/>
      <c r="L42" s="84"/>
      <c r="M42" s="84"/>
      <c r="N42" s="84"/>
      <c r="O42" s="84"/>
      <c r="P42" s="84"/>
      <c r="Q42" s="84"/>
      <c r="R42" s="84"/>
      <c r="S42" s="84"/>
    </row>
    <row r="43" spans="2:19" x14ac:dyDescent="0.2">
      <c r="B43" s="197"/>
      <c r="C43" s="197"/>
      <c r="D43" s="197"/>
      <c r="E43" s="197"/>
      <c r="F43" s="197"/>
      <c r="G43" s="197"/>
      <c r="J43" s="84"/>
      <c r="K43" s="84"/>
      <c r="L43" s="195"/>
      <c r="M43" s="195"/>
      <c r="N43" s="195"/>
      <c r="O43" s="195"/>
      <c r="P43" s="84"/>
      <c r="Q43" s="84"/>
      <c r="R43" s="84"/>
      <c r="S43" s="84"/>
    </row>
    <row r="44" spans="2:19" x14ac:dyDescent="0.2">
      <c r="B44" s="197"/>
      <c r="C44" s="197"/>
      <c r="D44" s="197"/>
      <c r="E44" s="197"/>
      <c r="F44" s="197"/>
      <c r="G44" s="197"/>
      <c r="H44" s="69"/>
      <c r="J44" s="84"/>
      <c r="K44" s="84"/>
      <c r="L44" s="163"/>
      <c r="M44" s="164"/>
      <c r="N44" s="164"/>
      <c r="O44" s="164"/>
      <c r="P44" s="84"/>
      <c r="Q44" s="84"/>
      <c r="R44" s="84"/>
      <c r="S44" s="84"/>
    </row>
    <row r="45" spans="2:19" x14ac:dyDescent="0.2">
      <c r="B45" s="197"/>
      <c r="C45" s="197"/>
      <c r="D45" s="197"/>
      <c r="E45" s="197"/>
      <c r="F45" s="197"/>
      <c r="G45" s="197"/>
      <c r="J45" s="84"/>
      <c r="K45" s="84"/>
      <c r="L45" s="87"/>
      <c r="M45" s="87"/>
      <c r="N45" s="87"/>
      <c r="O45" s="87"/>
      <c r="P45" s="84"/>
      <c r="Q45" s="84"/>
      <c r="R45" s="84"/>
      <c r="S45" s="84"/>
    </row>
    <row r="46" spans="2:19" x14ac:dyDescent="0.2">
      <c r="B46" s="68"/>
      <c r="J46" s="84"/>
      <c r="K46" s="84"/>
      <c r="L46" s="84"/>
      <c r="M46" s="84"/>
      <c r="N46" s="84"/>
      <c r="O46" s="84"/>
      <c r="P46" s="84"/>
      <c r="Q46" s="84"/>
      <c r="R46" s="84"/>
      <c r="S46" s="84"/>
    </row>
    <row r="47" spans="2:19" x14ac:dyDescent="0.2">
      <c r="J47" s="84"/>
      <c r="K47" s="84"/>
      <c r="L47" s="84"/>
      <c r="M47" s="84"/>
      <c r="N47" s="84"/>
      <c r="O47" s="84"/>
      <c r="P47" s="84"/>
      <c r="Q47" s="84"/>
      <c r="R47" s="84"/>
      <c r="S47" s="84"/>
    </row>
    <row r="48" spans="2:19" x14ac:dyDescent="0.2">
      <c r="J48" s="84"/>
      <c r="K48" s="163"/>
      <c r="L48" s="84"/>
      <c r="M48" s="84"/>
      <c r="N48" s="84"/>
      <c r="O48" s="84"/>
      <c r="P48" s="84"/>
      <c r="Q48" s="84"/>
      <c r="R48" s="84"/>
      <c r="S48" s="84"/>
    </row>
    <row r="49" spans="10:19" x14ac:dyDescent="0.2">
      <c r="J49" s="84"/>
      <c r="K49" s="84"/>
      <c r="L49" s="84"/>
      <c r="M49" s="84"/>
      <c r="N49" s="84"/>
      <c r="O49" s="84"/>
      <c r="P49" s="84"/>
      <c r="Q49" s="84"/>
      <c r="R49" s="84"/>
      <c r="S49" s="84"/>
    </row>
    <row r="50" spans="10:19" x14ac:dyDescent="0.2">
      <c r="J50" s="84"/>
      <c r="K50" s="84"/>
      <c r="L50" s="159"/>
      <c r="M50" s="84"/>
      <c r="N50" s="84"/>
      <c r="O50" s="84"/>
      <c r="P50" s="84"/>
      <c r="Q50" s="84"/>
      <c r="R50" s="84"/>
      <c r="S50" s="84"/>
    </row>
    <row r="51" spans="10:19" x14ac:dyDescent="0.2">
      <c r="J51" s="84"/>
      <c r="K51" s="84"/>
      <c r="L51" s="159"/>
      <c r="M51" s="84"/>
      <c r="N51" s="84"/>
      <c r="O51" s="84"/>
      <c r="P51" s="84"/>
      <c r="Q51" s="84"/>
      <c r="R51" s="84"/>
      <c r="S51" s="84"/>
    </row>
    <row r="52" spans="10:19" x14ac:dyDescent="0.2">
      <c r="J52" s="84"/>
      <c r="K52" s="86"/>
      <c r="L52" s="159"/>
      <c r="M52" s="84"/>
      <c r="N52" s="84"/>
      <c r="O52" s="84"/>
      <c r="P52" s="84"/>
      <c r="Q52" s="84"/>
      <c r="R52" s="84"/>
      <c r="S52" s="84"/>
    </row>
    <row r="53" spans="10:19" x14ac:dyDescent="0.2">
      <c r="J53" s="84"/>
      <c r="K53" s="84"/>
      <c r="L53" s="159"/>
      <c r="M53" s="84"/>
      <c r="N53" s="84"/>
      <c r="O53" s="84"/>
      <c r="P53" s="84"/>
      <c r="Q53" s="84"/>
      <c r="R53" s="84"/>
      <c r="S53" s="84"/>
    </row>
    <row r="54" spans="10:19" x14ac:dyDescent="0.2">
      <c r="J54" s="84"/>
      <c r="K54" s="86"/>
      <c r="L54" s="159"/>
      <c r="M54" s="84"/>
      <c r="N54" s="84"/>
      <c r="O54" s="84"/>
      <c r="P54" s="84"/>
      <c r="Q54" s="84"/>
      <c r="R54" s="84"/>
      <c r="S54" s="84"/>
    </row>
    <row r="55" spans="10:19" x14ac:dyDescent="0.2">
      <c r="J55" s="84"/>
      <c r="K55" s="84"/>
      <c r="L55" s="159"/>
      <c r="M55" s="84"/>
      <c r="N55" s="84"/>
      <c r="O55" s="84"/>
      <c r="P55" s="84"/>
      <c r="Q55" s="84"/>
      <c r="R55" s="84"/>
      <c r="S55" s="84"/>
    </row>
    <row r="56" spans="10:19" x14ac:dyDescent="0.2">
      <c r="J56" s="84"/>
      <c r="K56" s="86"/>
      <c r="L56" s="159"/>
      <c r="M56" s="84"/>
      <c r="N56" s="84"/>
      <c r="O56" s="84"/>
      <c r="P56" s="84"/>
      <c r="Q56" s="84"/>
      <c r="R56" s="84"/>
      <c r="S56" s="84"/>
    </row>
    <row r="57" spans="10:19" x14ac:dyDescent="0.2">
      <c r="J57" s="84"/>
      <c r="K57" s="84"/>
      <c r="L57" s="159"/>
      <c r="M57" s="84"/>
      <c r="N57" s="84"/>
      <c r="O57" s="84"/>
      <c r="P57" s="84"/>
      <c r="Q57" s="84"/>
      <c r="R57" s="84"/>
      <c r="S57" s="84"/>
    </row>
    <row r="58" spans="10:19" x14ac:dyDescent="0.2">
      <c r="J58" s="84"/>
      <c r="K58" s="84"/>
      <c r="L58" s="159"/>
      <c r="M58" s="84"/>
      <c r="N58" s="84"/>
      <c r="O58" s="84"/>
      <c r="P58" s="84"/>
      <c r="Q58" s="84"/>
      <c r="R58" s="84"/>
      <c r="S58" s="84"/>
    </row>
    <row r="59" spans="10:19" x14ac:dyDescent="0.2">
      <c r="J59" s="84"/>
      <c r="K59" s="84"/>
      <c r="L59" s="159"/>
      <c r="M59" s="84"/>
      <c r="N59" s="84"/>
      <c r="O59" s="84"/>
      <c r="P59" s="84"/>
      <c r="Q59" s="84"/>
      <c r="R59" s="84"/>
      <c r="S59" s="84"/>
    </row>
    <row r="60" spans="10:19" x14ac:dyDescent="0.2">
      <c r="J60" s="84"/>
      <c r="K60" s="84"/>
      <c r="L60" s="159"/>
      <c r="M60" s="84"/>
      <c r="N60" s="84"/>
      <c r="O60" s="84"/>
      <c r="P60" s="84"/>
      <c r="Q60" s="84"/>
      <c r="R60" s="84"/>
      <c r="S60" s="84"/>
    </row>
    <row r="61" spans="10:19" x14ac:dyDescent="0.2">
      <c r="J61" s="84"/>
      <c r="K61" s="86"/>
      <c r="L61" s="159"/>
      <c r="M61" s="84"/>
      <c r="N61" s="84"/>
      <c r="O61" s="84"/>
      <c r="P61" s="84"/>
      <c r="Q61" s="84"/>
      <c r="R61" s="84"/>
      <c r="S61" s="84"/>
    </row>
    <row r="62" spans="10:19" x14ac:dyDescent="0.2">
      <c r="J62" s="84"/>
      <c r="K62" s="86"/>
      <c r="L62" s="159"/>
      <c r="M62" s="84"/>
      <c r="N62" s="84"/>
      <c r="O62" s="84"/>
      <c r="P62" s="84"/>
      <c r="Q62" s="84"/>
      <c r="R62" s="84"/>
      <c r="S62" s="84"/>
    </row>
    <row r="63" spans="10:19" x14ac:dyDescent="0.2">
      <c r="J63" s="84"/>
      <c r="K63" s="86"/>
      <c r="L63" s="159"/>
      <c r="M63" s="84"/>
      <c r="N63" s="84"/>
      <c r="O63" s="84"/>
      <c r="P63" s="84"/>
      <c r="Q63" s="84"/>
      <c r="R63" s="84"/>
      <c r="S63" s="84"/>
    </row>
    <row r="64" spans="10:19" x14ac:dyDescent="0.2">
      <c r="J64" s="84"/>
      <c r="K64" s="84"/>
      <c r="L64" s="84"/>
      <c r="M64" s="84"/>
      <c r="N64" s="84"/>
      <c r="O64" s="84"/>
      <c r="P64" s="84"/>
      <c r="Q64" s="84"/>
      <c r="R64" s="84"/>
      <c r="S64" s="84"/>
    </row>
    <row r="65" spans="10:19" x14ac:dyDescent="0.2">
      <c r="J65" s="84"/>
      <c r="K65" s="84"/>
      <c r="L65" s="84"/>
      <c r="M65" s="84"/>
      <c r="N65" s="84"/>
      <c r="O65" s="84"/>
      <c r="P65" s="84"/>
      <c r="Q65" s="84"/>
      <c r="R65" s="84"/>
      <c r="S65" s="84"/>
    </row>
  </sheetData>
  <sheetProtection sheet="1" objects="1" scenarios="1"/>
  <sortState xmlns:xlrd2="http://schemas.microsoft.com/office/spreadsheetml/2017/richdata2" ref="F10:G16">
    <sortCondition descending="1" ref="G10:G16"/>
  </sortState>
  <mergeCells count="4">
    <mergeCell ref="L43:M43"/>
    <mergeCell ref="N43:O43"/>
    <mergeCell ref="B2:G4"/>
    <mergeCell ref="B41:G45"/>
  </mergeCells>
  <pageMargins left="0.7" right="0.7" top="0.75" bottom="0.75" header="0.3" footer="0.3"/>
  <pageSetup paperSize="9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B2:T45"/>
  <sheetViews>
    <sheetView workbookViewId="0">
      <selection activeCell="Q110" sqref="Q110"/>
    </sheetView>
  </sheetViews>
  <sheetFormatPr defaultColWidth="9" defaultRowHeight="12.75" x14ac:dyDescent="0.2"/>
  <cols>
    <col min="1" max="1" width="4.125" style="11" customWidth="1"/>
    <col min="2" max="2" width="30.5" style="11" bestFit="1" customWidth="1"/>
    <col min="3" max="21" width="8.125" style="11" customWidth="1"/>
    <col min="22" max="23" width="7.25" style="11" customWidth="1"/>
    <col min="24" max="16384" width="9" style="11"/>
  </cols>
  <sheetData>
    <row r="2" spans="2:20" ht="12.75" customHeight="1" x14ac:dyDescent="0.2">
      <c r="B2" s="183" t="s">
        <v>174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S2" s="15"/>
      <c r="T2" s="15"/>
    </row>
    <row r="3" spans="2:20" ht="12.75" customHeight="1" x14ac:dyDescent="0.2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S3" s="15"/>
      <c r="T3" s="15"/>
    </row>
    <row r="4" spans="2:20" ht="12.75" customHeight="1" x14ac:dyDescent="0.2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S4" s="15"/>
      <c r="T4" s="15"/>
    </row>
    <row r="5" spans="2:20" x14ac:dyDescent="0.2">
      <c r="S5" s="15"/>
      <c r="T5" s="15"/>
    </row>
    <row r="6" spans="2:20" s="15" customFormat="1" ht="24.95" customHeight="1" x14ac:dyDescent="0.2">
      <c r="B6" s="78" t="s">
        <v>175</v>
      </c>
      <c r="C6" s="78"/>
      <c r="D6" s="78"/>
      <c r="E6" s="78"/>
      <c r="F6" s="79"/>
      <c r="G6" s="79"/>
      <c r="H6" s="79"/>
      <c r="I6" s="79"/>
      <c r="J6" s="79"/>
      <c r="K6" s="79"/>
      <c r="L6" s="79"/>
      <c r="M6" s="79"/>
      <c r="N6" s="79"/>
      <c r="O6" s="11"/>
      <c r="P6" s="11"/>
      <c r="Q6" s="11"/>
      <c r="R6" s="11"/>
    </row>
    <row r="7" spans="2:20" ht="15" customHeight="1" x14ac:dyDescent="0.2">
      <c r="B7" s="198" t="s">
        <v>28</v>
      </c>
      <c r="C7" s="200" t="s">
        <v>61</v>
      </c>
      <c r="D7" s="201"/>
      <c r="E7" s="201"/>
      <c r="F7" s="203" t="s">
        <v>7</v>
      </c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</row>
    <row r="8" spans="2:20" ht="30.75" customHeight="1" x14ac:dyDescent="0.2">
      <c r="B8" s="199"/>
      <c r="C8" s="202"/>
      <c r="D8" s="202"/>
      <c r="E8" s="202"/>
      <c r="F8" s="189" t="s">
        <v>54</v>
      </c>
      <c r="G8" s="190"/>
      <c r="H8" s="190"/>
      <c r="I8" s="189" t="s">
        <v>55</v>
      </c>
      <c r="J8" s="189"/>
      <c r="K8" s="189"/>
      <c r="L8" s="189" t="s">
        <v>56</v>
      </c>
      <c r="M8" s="189"/>
      <c r="N8" s="189"/>
      <c r="O8" s="189" t="s">
        <v>57</v>
      </c>
      <c r="P8" s="189"/>
      <c r="Q8" s="189"/>
    </row>
    <row r="9" spans="2:20" ht="35.1" customHeight="1" x14ac:dyDescent="0.2">
      <c r="B9" s="2"/>
      <c r="C9" s="39" t="s">
        <v>96</v>
      </c>
      <c r="D9" s="40" t="s">
        <v>80</v>
      </c>
      <c r="E9" s="40" t="s">
        <v>81</v>
      </c>
      <c r="F9" s="39" t="s">
        <v>96</v>
      </c>
      <c r="G9" s="40" t="s">
        <v>80</v>
      </c>
      <c r="H9" s="40" t="s">
        <v>81</v>
      </c>
      <c r="I9" s="39" t="s">
        <v>96</v>
      </c>
      <c r="J9" s="40" t="s">
        <v>80</v>
      </c>
      <c r="K9" s="40" t="s">
        <v>81</v>
      </c>
      <c r="L9" s="39" t="s">
        <v>96</v>
      </c>
      <c r="M9" s="40" t="s">
        <v>80</v>
      </c>
      <c r="N9" s="40" t="s">
        <v>81</v>
      </c>
      <c r="O9" s="39" t="s">
        <v>96</v>
      </c>
      <c r="P9" s="40" t="s">
        <v>80</v>
      </c>
      <c r="Q9" s="40" t="s">
        <v>81</v>
      </c>
    </row>
    <row r="10" spans="2:20" x14ac:dyDescent="0.2">
      <c r="B10" s="75" t="s">
        <v>34</v>
      </c>
      <c r="C10" s="152">
        <f>'[1]1. Delegazioni'!C10</f>
        <v>709</v>
      </c>
      <c r="D10" s="153">
        <f>'[1]1. Delegazioni'!D10</f>
        <v>23</v>
      </c>
      <c r="E10" s="154">
        <f>'[1]1. Delegazioni'!E10</f>
        <v>3.3500000000000002E-2</v>
      </c>
      <c r="F10" s="152">
        <f>'[1]1. Delegazioni'!F10</f>
        <v>91</v>
      </c>
      <c r="G10" s="153">
        <f>'[1]1. Delegazioni'!G10</f>
        <v>9</v>
      </c>
      <c r="H10" s="154">
        <f>'[1]1. Delegazioni'!H10</f>
        <v>0.10979999999999999</v>
      </c>
      <c r="I10" s="152">
        <f>'[1]1. Delegazioni'!I10</f>
        <v>589</v>
      </c>
      <c r="J10" s="153">
        <f>'[1]1. Delegazioni'!J10</f>
        <v>13</v>
      </c>
      <c r="K10" s="154">
        <f>'[1]1. Delegazioni'!K10</f>
        <v>2.2599999999999999E-2</v>
      </c>
      <c r="L10" s="152">
        <f>'[1]1. Delegazioni'!L10</f>
        <v>19</v>
      </c>
      <c r="M10" s="153">
        <f>'[1]1. Delegazioni'!M10</f>
        <v>0</v>
      </c>
      <c r="N10" s="123" t="s">
        <v>75</v>
      </c>
      <c r="O10" s="152">
        <f>'[1]1. Delegazioni'!O10</f>
        <v>10</v>
      </c>
      <c r="P10" s="153">
        <f>'[1]1. Delegazioni'!P10</f>
        <v>1</v>
      </c>
      <c r="Q10" s="154">
        <f>'[1]1. Delegazioni'!Q10</f>
        <v>0.1111</v>
      </c>
      <c r="R10" s="1"/>
      <c r="S10" s="1"/>
    </row>
    <row r="11" spans="2:20" x14ac:dyDescent="0.2">
      <c r="B11" s="75" t="s">
        <v>35</v>
      </c>
      <c r="C11" s="12">
        <f>'[1]1. Delegazioni'!C11</f>
        <v>1667</v>
      </c>
      <c r="D11" s="14">
        <f>'[1]1. Delegazioni'!D11</f>
        <v>51</v>
      </c>
      <c r="E11" s="13">
        <f>'[1]1. Delegazioni'!E11</f>
        <v>3.1600000000000003E-2</v>
      </c>
      <c r="F11" s="12">
        <f>'[1]1. Delegazioni'!F11</f>
        <v>83</v>
      </c>
      <c r="G11" s="14">
        <f>'[1]1. Delegazioni'!G11</f>
        <v>1</v>
      </c>
      <c r="H11" s="13">
        <f>'[1]1. Delegazioni'!H11</f>
        <v>1.2200000000000001E-2</v>
      </c>
      <c r="I11" s="12">
        <f>'[1]1. Delegazioni'!I11</f>
        <v>1494</v>
      </c>
      <c r="J11" s="14">
        <f>'[1]1. Delegazioni'!J11</f>
        <v>51</v>
      </c>
      <c r="K11" s="13">
        <f>'[1]1. Delegazioni'!K11</f>
        <v>3.5299999999999998E-2</v>
      </c>
      <c r="L11" s="12">
        <f>'[1]1. Delegazioni'!L11</f>
        <v>58</v>
      </c>
      <c r="M11" s="14">
        <f>'[1]1. Delegazioni'!M11</f>
        <v>-1</v>
      </c>
      <c r="N11" s="13">
        <f>'[1]1. Delegazioni'!N11</f>
        <v>-1.6899999999999998E-2</v>
      </c>
      <c r="O11" s="12">
        <f>'[1]1. Delegazioni'!O11</f>
        <v>32</v>
      </c>
      <c r="P11" s="14">
        <f>'[1]1. Delegazioni'!P11</f>
        <v>0</v>
      </c>
      <c r="Q11" s="123" t="s">
        <v>75</v>
      </c>
      <c r="R11" s="1"/>
      <c r="S11" s="94"/>
    </row>
    <row r="12" spans="2:20" x14ac:dyDescent="0.2">
      <c r="B12" s="75" t="s">
        <v>36</v>
      </c>
      <c r="C12" s="12">
        <f>'[1]1. Delegazioni'!C12</f>
        <v>603</v>
      </c>
      <c r="D12" s="14">
        <f>'[1]1. Delegazioni'!D12</f>
        <v>18</v>
      </c>
      <c r="E12" s="13">
        <f>'[1]1. Delegazioni'!E12</f>
        <v>3.0800000000000001E-2</v>
      </c>
      <c r="F12" s="12">
        <f>'[1]1. Delegazioni'!F12</f>
        <v>42</v>
      </c>
      <c r="G12" s="14">
        <f>'[1]1. Delegazioni'!G12</f>
        <v>0</v>
      </c>
      <c r="H12" s="123" t="s">
        <v>75</v>
      </c>
      <c r="I12" s="12">
        <f>'[1]1. Delegazioni'!I12</f>
        <v>542</v>
      </c>
      <c r="J12" s="14">
        <f>'[1]1. Delegazioni'!J12</f>
        <v>17</v>
      </c>
      <c r="K12" s="13">
        <f>'[1]1. Delegazioni'!K12</f>
        <v>3.2399999999999998E-2</v>
      </c>
      <c r="L12" s="12">
        <f>'[1]1. Delegazioni'!L12</f>
        <v>15</v>
      </c>
      <c r="M12" s="14">
        <f>'[1]1. Delegazioni'!M12</f>
        <v>1</v>
      </c>
      <c r="N12" s="13">
        <f>'[1]1. Delegazioni'!N12</f>
        <v>7.1400000000000005E-2</v>
      </c>
      <c r="O12" s="12">
        <f>'[1]1. Delegazioni'!O12</f>
        <v>4</v>
      </c>
      <c r="P12" s="14">
        <f>'[1]1. Delegazioni'!P12</f>
        <v>0</v>
      </c>
      <c r="Q12" s="123" t="s">
        <v>75</v>
      </c>
      <c r="R12" s="1"/>
      <c r="S12" s="1"/>
    </row>
    <row r="13" spans="2:20" x14ac:dyDescent="0.2">
      <c r="B13" s="75" t="s">
        <v>37</v>
      </c>
      <c r="C13" s="12">
        <f>'[1]1. Delegazioni'!C13</f>
        <v>1284</v>
      </c>
      <c r="D13" s="14">
        <f>'[1]1. Delegazioni'!D13</f>
        <v>15</v>
      </c>
      <c r="E13" s="13">
        <f>'[1]1. Delegazioni'!E13</f>
        <v>1.18E-2</v>
      </c>
      <c r="F13" s="12">
        <f>'[1]1. Delegazioni'!F13</f>
        <v>85</v>
      </c>
      <c r="G13" s="14">
        <f>'[1]1. Delegazioni'!G13</f>
        <v>4</v>
      </c>
      <c r="H13" s="13">
        <f>'[1]1. Delegazioni'!H13</f>
        <v>4.9399999999999999E-2</v>
      </c>
      <c r="I13" s="12">
        <f>'[1]1. Delegazioni'!I13</f>
        <v>1127</v>
      </c>
      <c r="J13" s="14">
        <f>'[1]1. Delegazioni'!J13</f>
        <v>16</v>
      </c>
      <c r="K13" s="13">
        <f>'[1]1. Delegazioni'!K13</f>
        <v>1.44E-2</v>
      </c>
      <c r="L13" s="12">
        <f>'[1]1. Delegazioni'!L13</f>
        <v>58</v>
      </c>
      <c r="M13" s="14">
        <f>'[1]1. Delegazioni'!M13</f>
        <v>-2</v>
      </c>
      <c r="N13" s="13">
        <f>'[1]1. Delegazioni'!N13</f>
        <v>-3.3300000000000003E-2</v>
      </c>
      <c r="O13" s="12">
        <f>'[1]1. Delegazioni'!O13</f>
        <v>14</v>
      </c>
      <c r="P13" s="14">
        <f>'[1]1. Delegazioni'!P13</f>
        <v>-3</v>
      </c>
      <c r="Q13" s="13">
        <f>'[1]1. Delegazioni'!Q13</f>
        <v>-0.17649999999999999</v>
      </c>
      <c r="R13" s="1"/>
      <c r="S13" s="94"/>
    </row>
    <row r="14" spans="2:20" x14ac:dyDescent="0.2">
      <c r="B14" s="75" t="s">
        <v>71</v>
      </c>
      <c r="C14" s="12">
        <f>'[1]1. Delegazioni'!C14</f>
        <v>1111</v>
      </c>
      <c r="D14" s="14">
        <f>'[1]1. Delegazioni'!D14</f>
        <v>47</v>
      </c>
      <c r="E14" s="13">
        <f>'[1]1. Delegazioni'!E14</f>
        <v>4.4200000000000003E-2</v>
      </c>
      <c r="F14" s="12">
        <f>'[1]1. Delegazioni'!F14</f>
        <v>32</v>
      </c>
      <c r="G14" s="14">
        <f>'[1]1. Delegazioni'!G14</f>
        <v>1</v>
      </c>
      <c r="H14" s="13">
        <f>'[1]1. Delegazioni'!H14</f>
        <v>3.2300000000000002E-2</v>
      </c>
      <c r="I14" s="12">
        <f>'[1]1. Delegazioni'!I14</f>
        <v>1016</v>
      </c>
      <c r="J14" s="14">
        <f>'[1]1. Delegazioni'!J14</f>
        <v>43</v>
      </c>
      <c r="K14" s="13">
        <f>'[1]1. Delegazioni'!K14</f>
        <v>4.4200000000000003E-2</v>
      </c>
      <c r="L14" s="12">
        <f>'[1]1. Delegazioni'!L14</f>
        <v>47</v>
      </c>
      <c r="M14" s="14">
        <f>'[1]1. Delegazioni'!M14</f>
        <v>4</v>
      </c>
      <c r="N14" s="13">
        <f>'[1]1. Delegazioni'!N14</f>
        <v>9.2999999999999999E-2</v>
      </c>
      <c r="O14" s="12">
        <f>'[1]1. Delegazioni'!O14</f>
        <v>16</v>
      </c>
      <c r="P14" s="14">
        <f>'[1]1. Delegazioni'!P14</f>
        <v>-1</v>
      </c>
      <c r="Q14" s="13">
        <f>'[1]1. Delegazioni'!Q14</f>
        <v>-5.8799999999999998E-2</v>
      </c>
      <c r="R14" s="1"/>
      <c r="S14" s="94"/>
    </row>
    <row r="15" spans="2:20" x14ac:dyDescent="0.2">
      <c r="B15" s="75" t="s">
        <v>38</v>
      </c>
      <c r="C15" s="12">
        <f>'[1]1. Delegazioni'!C15</f>
        <v>642</v>
      </c>
      <c r="D15" s="14">
        <f>'[1]1. Delegazioni'!D15</f>
        <v>19</v>
      </c>
      <c r="E15" s="13">
        <f>'[1]1. Delegazioni'!E15</f>
        <v>3.0499999999999999E-2</v>
      </c>
      <c r="F15" s="12">
        <f>'[1]1. Delegazioni'!F15</f>
        <v>30</v>
      </c>
      <c r="G15" s="14">
        <f>'[1]1. Delegazioni'!G15</f>
        <v>-1</v>
      </c>
      <c r="H15" s="13">
        <f>'[1]1. Delegazioni'!H15</f>
        <v>-3.2300000000000002E-2</v>
      </c>
      <c r="I15" s="12">
        <f>'[1]1. Delegazioni'!I15</f>
        <v>563</v>
      </c>
      <c r="J15" s="14">
        <f>'[1]1. Delegazioni'!J15</f>
        <v>16</v>
      </c>
      <c r="K15" s="13">
        <f>'[1]1. Delegazioni'!K15</f>
        <v>2.93E-2</v>
      </c>
      <c r="L15" s="12">
        <f>'[1]1. Delegazioni'!L15</f>
        <v>34</v>
      </c>
      <c r="M15" s="14">
        <f>'[1]1. Delegazioni'!M15</f>
        <v>0</v>
      </c>
      <c r="N15" s="123" t="s">
        <v>75</v>
      </c>
      <c r="O15" s="12">
        <f>'[1]1. Delegazioni'!O15</f>
        <v>15</v>
      </c>
      <c r="P15" s="14">
        <f>'[1]1. Delegazioni'!P15</f>
        <v>4</v>
      </c>
      <c r="Q15" s="13">
        <f>'[1]1. Delegazioni'!Q15</f>
        <v>0.36359999999999998</v>
      </c>
      <c r="R15" s="1"/>
      <c r="S15" s="1"/>
    </row>
    <row r="16" spans="2:20" s="29" customFormat="1" ht="21" customHeight="1" x14ac:dyDescent="0.2">
      <c r="B16" s="28" t="s">
        <v>41</v>
      </c>
      <c r="C16" s="9">
        <f>'1. Servizio turistico'!C20</f>
        <v>6016</v>
      </c>
      <c r="D16" s="30">
        <f>'1. Servizio turistico'!D20</f>
        <v>173</v>
      </c>
      <c r="E16" s="7">
        <f>'1. Servizio turistico'!E20</f>
        <v>2.9608078042101658E-2</v>
      </c>
      <c r="F16" s="9">
        <f>'1. Servizio turistico'!F20</f>
        <v>363</v>
      </c>
      <c r="G16" s="30">
        <f>'1. Servizio turistico'!G20</f>
        <v>14</v>
      </c>
      <c r="H16" s="7">
        <f>'1. Servizio turistico'!H20</f>
        <v>4.0114613180515762E-2</v>
      </c>
      <c r="I16" s="9">
        <f>'1. Servizio turistico'!I20</f>
        <v>5331</v>
      </c>
      <c r="J16" s="30">
        <f>'1. Servizio turistico'!J20</f>
        <v>156</v>
      </c>
      <c r="K16" s="7">
        <f>'1. Servizio turistico'!K20</f>
        <v>3.0144927536231884E-2</v>
      </c>
      <c r="L16" s="9">
        <f>'1. Servizio turistico'!L20</f>
        <v>231</v>
      </c>
      <c r="M16" s="30">
        <f>'1. Servizio turistico'!M20</f>
        <v>2</v>
      </c>
      <c r="N16" s="7">
        <f>'1. Servizio turistico'!N20</f>
        <v>8.7336244541484712E-3</v>
      </c>
      <c r="O16" s="9">
        <f>'1. Servizio turistico'!O20</f>
        <v>91</v>
      </c>
      <c r="P16" s="30">
        <f>'1. Servizio turistico'!P20</f>
        <v>1</v>
      </c>
      <c r="Q16" s="7">
        <f>'1. Servizio turistico'!Q20</f>
        <v>1.1111111111111112E-2</v>
      </c>
    </row>
    <row r="17" spans="2:19" ht="24.95" customHeight="1" x14ac:dyDescent="0.2">
      <c r="B17" s="10" t="s">
        <v>21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20" spans="2:19" s="15" customFormat="1" ht="24.95" customHeight="1" x14ac:dyDescent="0.2">
      <c r="B20" s="78" t="s">
        <v>176</v>
      </c>
      <c r="C20" s="78"/>
      <c r="D20" s="78"/>
      <c r="E20" s="78"/>
      <c r="F20" s="79"/>
      <c r="G20" s="79"/>
      <c r="H20" s="79"/>
      <c r="I20" s="79"/>
      <c r="J20" s="79"/>
      <c r="K20" s="79"/>
      <c r="L20" s="11"/>
      <c r="M20" s="11"/>
      <c r="N20" s="11"/>
      <c r="O20" s="11"/>
      <c r="P20" s="11"/>
      <c r="Q20" s="11"/>
      <c r="R20" s="11"/>
    </row>
    <row r="21" spans="2:19" ht="15" customHeight="1" x14ac:dyDescent="0.2">
      <c r="B21" s="198" t="s">
        <v>64</v>
      </c>
      <c r="C21" s="200" t="s">
        <v>61</v>
      </c>
      <c r="D21" s="201"/>
      <c r="E21" s="201"/>
      <c r="F21" s="203" t="s">
        <v>7</v>
      </c>
      <c r="G21" s="203"/>
      <c r="H21" s="203"/>
      <c r="I21" s="203"/>
      <c r="J21" s="203"/>
      <c r="K21" s="203"/>
      <c r="L21" s="203"/>
      <c r="M21" s="203"/>
      <c r="N21" s="203"/>
    </row>
    <row r="22" spans="2:19" ht="30.75" customHeight="1" x14ac:dyDescent="0.2">
      <c r="B22" s="199"/>
      <c r="C22" s="202"/>
      <c r="D22" s="202"/>
      <c r="E22" s="202"/>
      <c r="F22" s="189" t="s">
        <v>62</v>
      </c>
      <c r="G22" s="190"/>
      <c r="H22" s="190"/>
      <c r="I22" s="189" t="s">
        <v>63</v>
      </c>
      <c r="J22" s="189"/>
      <c r="K22" s="189"/>
      <c r="L22" s="189" t="s">
        <v>72</v>
      </c>
      <c r="M22" s="189"/>
      <c r="N22" s="189"/>
    </row>
    <row r="23" spans="2:19" ht="35.1" customHeight="1" x14ac:dyDescent="0.2">
      <c r="B23" s="2"/>
      <c r="C23" s="39" t="s">
        <v>96</v>
      </c>
      <c r="D23" s="40" t="s">
        <v>80</v>
      </c>
      <c r="E23" s="40" t="s">
        <v>81</v>
      </c>
      <c r="F23" s="39" t="s">
        <v>96</v>
      </c>
      <c r="G23" s="40" t="s">
        <v>80</v>
      </c>
      <c r="H23" s="40" t="s">
        <v>81</v>
      </c>
      <c r="I23" s="39" t="s">
        <v>96</v>
      </c>
      <c r="J23" s="40" t="s">
        <v>80</v>
      </c>
      <c r="K23" s="40" t="s">
        <v>81</v>
      </c>
      <c r="L23" s="39" t="s">
        <v>96</v>
      </c>
      <c r="M23" s="40" t="s">
        <v>80</v>
      </c>
      <c r="N23" s="40" t="s">
        <v>81</v>
      </c>
    </row>
    <row r="24" spans="2:19" x14ac:dyDescent="0.2">
      <c r="B24" s="75" t="s">
        <v>34</v>
      </c>
      <c r="C24" s="12">
        <f>'[1]1. Delegazioni'!C24</f>
        <v>91</v>
      </c>
      <c r="D24" s="14">
        <f>'[1]1. Delegazioni'!D24</f>
        <v>9</v>
      </c>
      <c r="E24" s="13">
        <f>'[1]1. Delegazioni'!E24</f>
        <v>0.10979999999999999</v>
      </c>
      <c r="F24" s="12">
        <f>'[1]1. Delegazioni'!F24</f>
        <v>34</v>
      </c>
      <c r="G24" s="14">
        <f>'[1]1. Delegazioni'!G24</f>
        <v>-1</v>
      </c>
      <c r="H24" s="13">
        <f>'[1]1. Delegazioni'!H24</f>
        <v>-2.86E-2</v>
      </c>
      <c r="I24" s="12">
        <f>'[1]1. Delegazioni'!I24</f>
        <v>57</v>
      </c>
      <c r="J24" s="14">
        <f>'[1]1. Delegazioni'!J24</f>
        <v>10</v>
      </c>
      <c r="K24" s="13">
        <f>'[1]1. Delegazioni'!K24</f>
        <v>0.21279999999999999</v>
      </c>
      <c r="L24" s="12">
        <f>'[1]1. Delegazioni'!L24</f>
        <v>0</v>
      </c>
      <c r="M24" s="14">
        <f>'[1]1. Delegazioni'!M24</f>
        <v>0</v>
      </c>
      <c r="N24" s="123" t="s">
        <v>75</v>
      </c>
      <c r="R24" s="1"/>
      <c r="S24" s="1"/>
    </row>
    <row r="25" spans="2:19" x14ac:dyDescent="0.2">
      <c r="B25" s="75" t="s">
        <v>35</v>
      </c>
      <c r="C25" s="12">
        <f>'[1]1. Delegazioni'!C25</f>
        <v>83</v>
      </c>
      <c r="D25" s="14">
        <f>'[1]1. Delegazioni'!D25</f>
        <v>1</v>
      </c>
      <c r="E25" s="13">
        <f>'[1]1. Delegazioni'!E25</f>
        <v>1.2200000000000001E-2</v>
      </c>
      <c r="F25" s="12">
        <f>'[1]1. Delegazioni'!F25</f>
        <v>38</v>
      </c>
      <c r="G25" s="14">
        <f>'[1]1. Delegazioni'!G25</f>
        <v>-2</v>
      </c>
      <c r="H25" s="13">
        <f>'[1]1. Delegazioni'!H25</f>
        <v>-0.05</v>
      </c>
      <c r="I25" s="12">
        <f>'[1]1. Delegazioni'!I25</f>
        <v>45</v>
      </c>
      <c r="J25" s="14">
        <f>'[1]1. Delegazioni'!J25</f>
        <v>3</v>
      </c>
      <c r="K25" s="13">
        <f>'[1]1. Delegazioni'!K25</f>
        <v>7.1400000000000005E-2</v>
      </c>
      <c r="L25" s="12">
        <f>'[1]1. Delegazioni'!L25</f>
        <v>0</v>
      </c>
      <c r="M25" s="14">
        <f>'[1]1. Delegazioni'!M25</f>
        <v>0</v>
      </c>
      <c r="N25" s="123" t="s">
        <v>75</v>
      </c>
      <c r="R25" s="1"/>
      <c r="S25" s="1"/>
    </row>
    <row r="26" spans="2:19" x14ac:dyDescent="0.2">
      <c r="B26" s="75" t="s">
        <v>36</v>
      </c>
      <c r="C26" s="12">
        <f>'[1]1. Delegazioni'!C26</f>
        <v>42</v>
      </c>
      <c r="D26" s="14">
        <f>'[1]1. Delegazioni'!D26</f>
        <v>0</v>
      </c>
      <c r="E26" s="123" t="s">
        <v>75</v>
      </c>
      <c r="F26" s="12">
        <f>'[1]1. Delegazioni'!F26</f>
        <v>17</v>
      </c>
      <c r="G26" s="14">
        <f>'[1]1. Delegazioni'!G26</f>
        <v>-1</v>
      </c>
      <c r="H26" s="13">
        <f>'[1]1. Delegazioni'!H26</f>
        <v>-5.5599999999999997E-2</v>
      </c>
      <c r="I26" s="12">
        <f>'[1]1. Delegazioni'!I26</f>
        <v>25</v>
      </c>
      <c r="J26" s="14">
        <f>'[1]1. Delegazioni'!J26</f>
        <v>1</v>
      </c>
      <c r="K26" s="13">
        <f>'[1]1. Delegazioni'!K26</f>
        <v>4.1700000000000001E-2</v>
      </c>
      <c r="L26" s="12">
        <f>'[1]1. Delegazioni'!L26</f>
        <v>0</v>
      </c>
      <c r="M26" s="14">
        <f>'[1]1. Delegazioni'!M26</f>
        <v>0</v>
      </c>
      <c r="N26" s="123" t="s">
        <v>75</v>
      </c>
      <c r="R26" s="1"/>
      <c r="S26" s="1"/>
    </row>
    <row r="27" spans="2:19" x14ac:dyDescent="0.2">
      <c r="B27" s="75" t="s">
        <v>37</v>
      </c>
      <c r="C27" s="12">
        <f>'[1]1. Delegazioni'!C27</f>
        <v>85</v>
      </c>
      <c r="D27" s="14">
        <f>'[1]1. Delegazioni'!D27</f>
        <v>4</v>
      </c>
      <c r="E27" s="13">
        <f>'[1]1. Delegazioni'!E27</f>
        <v>4.9399999999999999E-2</v>
      </c>
      <c r="F27" s="12">
        <f>'[1]1. Delegazioni'!F27</f>
        <v>37</v>
      </c>
      <c r="G27" s="14">
        <f>'[1]1. Delegazioni'!G27</f>
        <v>0</v>
      </c>
      <c r="H27" s="123" t="s">
        <v>75</v>
      </c>
      <c r="I27" s="12">
        <f>'[1]1. Delegazioni'!I27</f>
        <v>48</v>
      </c>
      <c r="J27" s="14">
        <f>'[1]1. Delegazioni'!J27</f>
        <v>4</v>
      </c>
      <c r="K27" s="13">
        <f>'[1]1. Delegazioni'!K27</f>
        <v>9.0899999999999995E-2</v>
      </c>
      <c r="L27" s="12">
        <f>'[1]1. Delegazioni'!L27</f>
        <v>0</v>
      </c>
      <c r="M27" s="14">
        <f>'[1]1. Delegazioni'!M27</f>
        <v>0</v>
      </c>
      <c r="N27" s="123" t="s">
        <v>75</v>
      </c>
      <c r="R27" s="1"/>
      <c r="S27" s="1"/>
    </row>
    <row r="28" spans="2:19" x14ac:dyDescent="0.2">
      <c r="B28" s="75" t="s">
        <v>71</v>
      </c>
      <c r="C28" s="12">
        <f>'[1]1. Delegazioni'!C28</f>
        <v>32</v>
      </c>
      <c r="D28" s="14">
        <f>'[1]1. Delegazioni'!D28</f>
        <v>1</v>
      </c>
      <c r="E28" s="13">
        <f>'[1]1. Delegazioni'!E28</f>
        <v>3.2300000000000002E-2</v>
      </c>
      <c r="F28" s="12">
        <f>'[1]1. Delegazioni'!F28</f>
        <v>17</v>
      </c>
      <c r="G28" s="14">
        <f>'[1]1. Delegazioni'!G28</f>
        <v>0</v>
      </c>
      <c r="H28" s="123" t="s">
        <v>75</v>
      </c>
      <c r="I28" s="12">
        <f>'[1]1. Delegazioni'!I28</f>
        <v>15</v>
      </c>
      <c r="J28" s="14">
        <f>'[1]1. Delegazioni'!J28</f>
        <v>1</v>
      </c>
      <c r="K28" s="13">
        <f>'[1]1. Delegazioni'!K28</f>
        <v>7.1400000000000005E-2</v>
      </c>
      <c r="L28" s="12">
        <f>'[1]1. Delegazioni'!L28</f>
        <v>0</v>
      </c>
      <c r="M28" s="14">
        <f>'[1]1. Delegazioni'!M28</f>
        <v>0</v>
      </c>
      <c r="N28" s="123" t="s">
        <v>75</v>
      </c>
      <c r="P28" s="101"/>
      <c r="Q28" s="101"/>
      <c r="R28" s="1"/>
      <c r="S28" s="1"/>
    </row>
    <row r="29" spans="2:19" x14ac:dyDescent="0.2">
      <c r="B29" s="75" t="s">
        <v>38</v>
      </c>
      <c r="C29" s="12">
        <f>'[1]1. Delegazioni'!C29</f>
        <v>30</v>
      </c>
      <c r="D29" s="14">
        <f>'[1]1. Delegazioni'!D29</f>
        <v>-1</v>
      </c>
      <c r="E29" s="13">
        <f>'[1]1. Delegazioni'!E29</f>
        <v>-3.2300000000000002E-2</v>
      </c>
      <c r="F29" s="12">
        <f>'[1]1. Delegazioni'!F29</f>
        <v>13</v>
      </c>
      <c r="G29" s="14">
        <f>'[1]1. Delegazioni'!G29</f>
        <v>-1</v>
      </c>
      <c r="H29" s="13">
        <f>'[1]1. Delegazioni'!H29</f>
        <v>-7.1400000000000005E-2</v>
      </c>
      <c r="I29" s="12">
        <f>'[1]1. Delegazioni'!I29</f>
        <v>17</v>
      </c>
      <c r="J29" s="14">
        <f>'[1]1. Delegazioni'!J29</f>
        <v>0</v>
      </c>
      <c r="K29" s="123" t="s">
        <v>75</v>
      </c>
      <c r="L29" s="12">
        <f>'[1]1. Delegazioni'!L29</f>
        <v>0</v>
      </c>
      <c r="M29" s="14">
        <f>'[1]1. Delegazioni'!M29</f>
        <v>0</v>
      </c>
      <c r="N29" s="123" t="s">
        <v>75</v>
      </c>
      <c r="R29" s="1"/>
      <c r="S29" s="1"/>
    </row>
    <row r="30" spans="2:19" s="29" customFormat="1" ht="21" customHeight="1" x14ac:dyDescent="0.2">
      <c r="B30" s="28" t="s">
        <v>41</v>
      </c>
      <c r="C30" s="9">
        <f>'1. Strutture ricettive'!C20</f>
        <v>363</v>
      </c>
      <c r="D30" s="30">
        <f>'1. Strutture ricettive'!D20</f>
        <v>14</v>
      </c>
      <c r="E30" s="7">
        <f>'1. Strutture ricettive'!E20</f>
        <v>4.0114613180515762E-2</v>
      </c>
      <c r="F30" s="9">
        <f>'1. Strutture ricettive'!F20</f>
        <v>156</v>
      </c>
      <c r="G30" s="30">
        <f>'1. Strutture ricettive'!G20</f>
        <v>-5</v>
      </c>
      <c r="H30" s="7">
        <f>'1. Strutture ricettive'!H20</f>
        <v>-3.1055900621118012E-2</v>
      </c>
      <c r="I30" s="9">
        <f>'1. Strutture ricettive'!I20</f>
        <v>207</v>
      </c>
      <c r="J30" s="30">
        <f>'1. Strutture ricettive'!J20</f>
        <v>19</v>
      </c>
      <c r="K30" s="7">
        <f>'1. Strutture ricettive'!K20</f>
        <v>0.10106382978723404</v>
      </c>
      <c r="L30" s="9">
        <f>'1. Strutture ricettive'!L20</f>
        <v>0</v>
      </c>
      <c r="M30" s="30">
        <f>'1. Strutture ricettive'!M20</f>
        <v>0</v>
      </c>
      <c r="N30" s="80" t="str">
        <f>'1. Strutture ricettive'!N20</f>
        <v>n.d.</v>
      </c>
      <c r="O30" s="11"/>
      <c r="P30" s="11"/>
      <c r="Q30" s="11"/>
    </row>
    <row r="31" spans="2:19" ht="24.95" customHeight="1" x14ac:dyDescent="0.2">
      <c r="B31" s="10" t="s">
        <v>21</v>
      </c>
      <c r="C31" s="81"/>
      <c r="D31" s="81"/>
      <c r="E31" s="81"/>
      <c r="F31" s="81"/>
      <c r="G31" s="81"/>
      <c r="H31" s="81"/>
      <c r="I31" s="81"/>
      <c r="J31" s="81"/>
      <c r="K31" s="81"/>
    </row>
    <row r="34" spans="2:19" s="15" customFormat="1" ht="24.95" customHeight="1" x14ac:dyDescent="0.2">
      <c r="B34" s="78" t="s">
        <v>177</v>
      </c>
      <c r="C34" s="78"/>
      <c r="D34" s="78"/>
      <c r="E34" s="78"/>
      <c r="F34" s="79"/>
      <c r="G34" s="79"/>
      <c r="H34" s="79"/>
      <c r="I34" s="79"/>
      <c r="J34" s="79"/>
      <c r="K34" s="79"/>
      <c r="L34" s="79"/>
      <c r="M34" s="79"/>
      <c r="N34" s="79"/>
      <c r="O34" s="11"/>
      <c r="P34" s="11"/>
      <c r="Q34" s="11"/>
      <c r="R34" s="11"/>
    </row>
    <row r="35" spans="2:19" ht="15" customHeight="1" x14ac:dyDescent="0.2">
      <c r="B35" s="198" t="s">
        <v>76</v>
      </c>
      <c r="C35" s="200" t="s">
        <v>61</v>
      </c>
      <c r="D35" s="201"/>
      <c r="E35" s="201"/>
      <c r="F35" s="203" t="s">
        <v>7</v>
      </c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</row>
    <row r="36" spans="2:19" ht="30.75" customHeight="1" x14ac:dyDescent="0.2">
      <c r="B36" s="199"/>
      <c r="C36" s="202"/>
      <c r="D36" s="202"/>
      <c r="E36" s="202"/>
      <c r="F36" s="189" t="s">
        <v>65</v>
      </c>
      <c r="G36" s="190"/>
      <c r="H36" s="190"/>
      <c r="I36" s="189" t="s">
        <v>66</v>
      </c>
      <c r="J36" s="189"/>
      <c r="K36" s="189"/>
      <c r="L36" s="189" t="s">
        <v>67</v>
      </c>
      <c r="M36" s="189"/>
      <c r="N36" s="189"/>
      <c r="O36" s="189" t="s">
        <v>74</v>
      </c>
      <c r="P36" s="189"/>
      <c r="Q36" s="189"/>
    </row>
    <row r="37" spans="2:19" ht="35.1" customHeight="1" x14ac:dyDescent="0.2">
      <c r="B37" s="2"/>
      <c r="C37" s="39" t="s">
        <v>96</v>
      </c>
      <c r="D37" s="40" t="s">
        <v>80</v>
      </c>
      <c r="E37" s="40" t="s">
        <v>81</v>
      </c>
      <c r="F37" s="39" t="s">
        <v>96</v>
      </c>
      <c r="G37" s="40" t="s">
        <v>80</v>
      </c>
      <c r="H37" s="40" t="s">
        <v>81</v>
      </c>
      <c r="I37" s="39" t="s">
        <v>96</v>
      </c>
      <c r="J37" s="40" t="s">
        <v>80</v>
      </c>
      <c r="K37" s="40" t="s">
        <v>81</v>
      </c>
      <c r="L37" s="39" t="s">
        <v>96</v>
      </c>
      <c r="M37" s="40" t="s">
        <v>80</v>
      </c>
      <c r="N37" s="40" t="s">
        <v>81</v>
      </c>
      <c r="O37" s="39" t="s">
        <v>96</v>
      </c>
      <c r="P37" s="40" t="s">
        <v>80</v>
      </c>
      <c r="Q37" s="40" t="s">
        <v>81</v>
      </c>
    </row>
    <row r="38" spans="2:19" x14ac:dyDescent="0.2">
      <c r="B38" s="75" t="s">
        <v>34</v>
      </c>
      <c r="C38" s="12">
        <f>'[1]1. Delegazioni'!C38</f>
        <v>589</v>
      </c>
      <c r="D38" s="14">
        <f>'[1]1. Delegazioni'!D38</f>
        <v>13</v>
      </c>
      <c r="E38" s="13">
        <f>'[1]1. Delegazioni'!E38</f>
        <v>2.2599999999999999E-2</v>
      </c>
      <c r="F38" s="12">
        <f>'[1]1. Delegazioni'!F38</f>
        <v>533</v>
      </c>
      <c r="G38" s="14">
        <f>'[1]1. Delegazioni'!G38</f>
        <v>7</v>
      </c>
      <c r="H38" s="13">
        <f>'[1]1. Delegazioni'!H38</f>
        <v>1.3299999999999999E-2</v>
      </c>
      <c r="I38" s="12">
        <f>'[1]1. Delegazioni'!I38</f>
        <v>40</v>
      </c>
      <c r="J38" s="14">
        <f>'[1]1. Delegazioni'!J38</f>
        <v>7</v>
      </c>
      <c r="K38" s="13">
        <f>'[1]1. Delegazioni'!K38</f>
        <v>0.21210000000000001</v>
      </c>
      <c r="L38" s="12">
        <f>'[1]1. Delegazioni'!L38</f>
        <v>14</v>
      </c>
      <c r="M38" s="14">
        <f>'[1]1. Delegazioni'!M38</f>
        <v>-2</v>
      </c>
      <c r="N38" s="13">
        <f>'[1]1. Delegazioni'!N38</f>
        <v>-0.125</v>
      </c>
      <c r="O38" s="12">
        <f>'[1]1. Delegazioni'!O38</f>
        <v>2</v>
      </c>
      <c r="P38" s="14">
        <f>'[1]1. Delegazioni'!P38</f>
        <v>1</v>
      </c>
      <c r="Q38" s="13">
        <f>'[1]1. Delegazioni'!Q38</f>
        <v>1</v>
      </c>
      <c r="R38" s="1"/>
      <c r="S38" s="1"/>
    </row>
    <row r="39" spans="2:19" x14ac:dyDescent="0.2">
      <c r="B39" s="75" t="s">
        <v>35</v>
      </c>
      <c r="C39" s="12">
        <f>'[1]1. Delegazioni'!C39</f>
        <v>1494</v>
      </c>
      <c r="D39" s="14">
        <f>'[1]1. Delegazioni'!D39</f>
        <v>51</v>
      </c>
      <c r="E39" s="13">
        <f>'[1]1. Delegazioni'!E39</f>
        <v>3.5299999999999998E-2</v>
      </c>
      <c r="F39" s="12">
        <f>'[1]1. Delegazioni'!F39</f>
        <v>1266</v>
      </c>
      <c r="G39" s="14">
        <f>'[1]1. Delegazioni'!G39</f>
        <v>35</v>
      </c>
      <c r="H39" s="13">
        <f>'[1]1. Delegazioni'!H39</f>
        <v>2.8400000000000002E-2</v>
      </c>
      <c r="I39" s="12">
        <f>'[1]1. Delegazioni'!I39</f>
        <v>149</v>
      </c>
      <c r="J39" s="14">
        <f>'[1]1. Delegazioni'!J39</f>
        <v>4</v>
      </c>
      <c r="K39" s="13">
        <f>'[1]1. Delegazioni'!K39</f>
        <v>2.76E-2</v>
      </c>
      <c r="L39" s="12">
        <f>'[1]1. Delegazioni'!L39</f>
        <v>72</v>
      </c>
      <c r="M39" s="14">
        <f>'[1]1. Delegazioni'!M39</f>
        <v>12</v>
      </c>
      <c r="N39" s="13">
        <f>'[1]1. Delegazioni'!N39</f>
        <v>0.2</v>
      </c>
      <c r="O39" s="12">
        <f>'[1]1. Delegazioni'!O39</f>
        <v>7</v>
      </c>
      <c r="P39" s="14">
        <f>'[1]1. Delegazioni'!P39</f>
        <v>0</v>
      </c>
      <c r="Q39" s="123" t="s">
        <v>75</v>
      </c>
      <c r="R39" s="1"/>
      <c r="S39" s="1"/>
    </row>
    <row r="40" spans="2:19" x14ac:dyDescent="0.2">
      <c r="B40" s="75" t="s">
        <v>36</v>
      </c>
      <c r="C40" s="12">
        <f>'[1]1. Delegazioni'!C40</f>
        <v>542</v>
      </c>
      <c r="D40" s="14">
        <f>'[1]1. Delegazioni'!D40</f>
        <v>17</v>
      </c>
      <c r="E40" s="13">
        <f>'[1]1. Delegazioni'!E40</f>
        <v>3.2399999999999998E-2</v>
      </c>
      <c r="F40" s="12">
        <f>'[1]1. Delegazioni'!F40</f>
        <v>489</v>
      </c>
      <c r="G40" s="14">
        <f>'[1]1. Delegazioni'!G40</f>
        <v>11</v>
      </c>
      <c r="H40" s="13">
        <f>'[1]1. Delegazioni'!H40</f>
        <v>2.3E-2</v>
      </c>
      <c r="I40" s="12">
        <f>'[1]1. Delegazioni'!I40</f>
        <v>40</v>
      </c>
      <c r="J40" s="14">
        <f>'[1]1. Delegazioni'!J40</f>
        <v>1</v>
      </c>
      <c r="K40" s="13">
        <f>'[1]1. Delegazioni'!K40</f>
        <v>2.5600000000000001E-2</v>
      </c>
      <c r="L40" s="12">
        <f>'[1]1. Delegazioni'!L40</f>
        <v>11</v>
      </c>
      <c r="M40" s="14">
        <f>'[1]1. Delegazioni'!M40</f>
        <v>5</v>
      </c>
      <c r="N40" s="13">
        <f>'[1]1. Delegazioni'!N40</f>
        <v>0.83330000000000004</v>
      </c>
      <c r="O40" s="12">
        <f>'[1]1. Delegazioni'!O40</f>
        <v>2</v>
      </c>
      <c r="P40" s="14">
        <f>'[1]1. Delegazioni'!P40</f>
        <v>0</v>
      </c>
      <c r="Q40" s="123" t="s">
        <v>75</v>
      </c>
      <c r="R40" s="1"/>
      <c r="S40" s="1"/>
    </row>
    <row r="41" spans="2:19" x14ac:dyDescent="0.2">
      <c r="B41" s="75" t="s">
        <v>37</v>
      </c>
      <c r="C41" s="12">
        <f>'[1]1. Delegazioni'!C41</f>
        <v>1127</v>
      </c>
      <c r="D41" s="14">
        <f>'[1]1. Delegazioni'!D41</f>
        <v>16</v>
      </c>
      <c r="E41" s="13">
        <f>'[1]1. Delegazioni'!E41</f>
        <v>1.44E-2</v>
      </c>
      <c r="F41" s="12">
        <f>'[1]1. Delegazioni'!F41</f>
        <v>913</v>
      </c>
      <c r="G41" s="14">
        <f>'[1]1. Delegazioni'!G41</f>
        <v>13</v>
      </c>
      <c r="H41" s="13">
        <f>'[1]1. Delegazioni'!H41</f>
        <v>1.44E-2</v>
      </c>
      <c r="I41" s="12">
        <f>'[1]1. Delegazioni'!I41</f>
        <v>150</v>
      </c>
      <c r="J41" s="14">
        <f>'[1]1. Delegazioni'!J41</f>
        <v>-6</v>
      </c>
      <c r="K41" s="13">
        <f>'[1]1. Delegazioni'!K41</f>
        <v>-3.85E-2</v>
      </c>
      <c r="L41" s="12">
        <f>'[1]1. Delegazioni'!L41</f>
        <v>60</v>
      </c>
      <c r="M41" s="14">
        <f>'[1]1. Delegazioni'!M41</f>
        <v>9</v>
      </c>
      <c r="N41" s="13">
        <f>'[1]1. Delegazioni'!N41</f>
        <v>0.17649999999999999</v>
      </c>
      <c r="O41" s="12">
        <f>'[1]1. Delegazioni'!O41</f>
        <v>4</v>
      </c>
      <c r="P41" s="14">
        <f>'[1]1. Delegazioni'!P41</f>
        <v>0</v>
      </c>
      <c r="Q41" s="123" t="s">
        <v>75</v>
      </c>
      <c r="R41" s="1"/>
      <c r="S41" s="1"/>
    </row>
    <row r="42" spans="2:19" x14ac:dyDescent="0.2">
      <c r="B42" s="75" t="s">
        <v>71</v>
      </c>
      <c r="C42" s="12">
        <f>'[1]1. Delegazioni'!C42</f>
        <v>1016</v>
      </c>
      <c r="D42" s="14">
        <f>'[1]1. Delegazioni'!D42</f>
        <v>43</v>
      </c>
      <c r="E42" s="13">
        <f>'[1]1. Delegazioni'!E42</f>
        <v>4.4200000000000003E-2</v>
      </c>
      <c r="F42" s="12">
        <f>'[1]1. Delegazioni'!F42</f>
        <v>810</v>
      </c>
      <c r="G42" s="14">
        <f>'[1]1. Delegazioni'!G42</f>
        <v>25</v>
      </c>
      <c r="H42" s="13">
        <f>'[1]1. Delegazioni'!H42</f>
        <v>3.1800000000000002E-2</v>
      </c>
      <c r="I42" s="12">
        <f>'[1]1. Delegazioni'!I42</f>
        <v>136</v>
      </c>
      <c r="J42" s="14">
        <f>'[1]1. Delegazioni'!J42</f>
        <v>11</v>
      </c>
      <c r="K42" s="13">
        <f>'[1]1. Delegazioni'!K42</f>
        <v>8.7999999999999995E-2</v>
      </c>
      <c r="L42" s="12">
        <f>'[1]1. Delegazioni'!L42</f>
        <v>68</v>
      </c>
      <c r="M42" s="14">
        <f>'[1]1. Delegazioni'!M42</f>
        <v>9</v>
      </c>
      <c r="N42" s="13">
        <f>'[1]1. Delegazioni'!N42</f>
        <v>0.1525</v>
      </c>
      <c r="O42" s="12">
        <f>'[1]1. Delegazioni'!O42</f>
        <v>2</v>
      </c>
      <c r="P42" s="14">
        <f>'[1]1. Delegazioni'!P42</f>
        <v>-2</v>
      </c>
      <c r="Q42" s="13">
        <f>'[1]1. Delegazioni'!Q42</f>
        <v>-0.5</v>
      </c>
      <c r="R42" s="1"/>
      <c r="S42" s="1"/>
    </row>
    <row r="43" spans="2:19" x14ac:dyDescent="0.2">
      <c r="B43" s="75" t="s">
        <v>38</v>
      </c>
      <c r="C43" s="12">
        <f>'[1]1. Delegazioni'!C43</f>
        <v>563</v>
      </c>
      <c r="D43" s="14">
        <f>'[1]1. Delegazioni'!D43</f>
        <v>16</v>
      </c>
      <c r="E43" s="13">
        <f>'[1]1. Delegazioni'!E43</f>
        <v>2.93E-2</v>
      </c>
      <c r="F43" s="12">
        <f>'[1]1. Delegazioni'!F43</f>
        <v>460</v>
      </c>
      <c r="G43" s="14">
        <f>'[1]1. Delegazioni'!G43</f>
        <v>13</v>
      </c>
      <c r="H43" s="13">
        <f>'[1]1. Delegazioni'!H43</f>
        <v>2.9100000000000001E-2</v>
      </c>
      <c r="I43" s="12">
        <f>'[1]1. Delegazioni'!I43</f>
        <v>73</v>
      </c>
      <c r="J43" s="14">
        <f>'[1]1. Delegazioni'!J43</f>
        <v>2</v>
      </c>
      <c r="K43" s="13">
        <f>'[1]1. Delegazioni'!K43</f>
        <v>2.8199999999999999E-2</v>
      </c>
      <c r="L43" s="12">
        <f>'[1]1. Delegazioni'!L43</f>
        <v>30</v>
      </c>
      <c r="M43" s="14">
        <f>'[1]1. Delegazioni'!M43</f>
        <v>1</v>
      </c>
      <c r="N43" s="13">
        <f>'[1]1. Delegazioni'!N43</f>
        <v>3.4500000000000003E-2</v>
      </c>
      <c r="O43" s="12">
        <f>'[1]1. Delegazioni'!O43</f>
        <v>0</v>
      </c>
      <c r="P43" s="14">
        <f>'[1]1. Delegazioni'!P43</f>
        <v>0</v>
      </c>
      <c r="Q43" s="123" t="s">
        <v>75</v>
      </c>
      <c r="R43" s="1"/>
      <c r="S43" s="1"/>
    </row>
    <row r="44" spans="2:19" s="29" customFormat="1" ht="21" customHeight="1" x14ac:dyDescent="0.2">
      <c r="B44" s="28" t="s">
        <v>41</v>
      </c>
      <c r="C44" s="9">
        <f>'1. Ristorazione'!C20</f>
        <v>5331</v>
      </c>
      <c r="D44" s="30">
        <f>'1. Ristorazione'!D20</f>
        <v>156</v>
      </c>
      <c r="E44" s="7">
        <f>'1. Ristorazione'!E20</f>
        <v>3.0144927536231884E-2</v>
      </c>
      <c r="F44" s="9">
        <f>'1. Ristorazione'!F20</f>
        <v>4471</v>
      </c>
      <c r="G44" s="30">
        <f>'1. Ristorazione'!G20</f>
        <v>104</v>
      </c>
      <c r="H44" s="7">
        <f>'1. Ristorazione'!H20</f>
        <v>2.381497595603389E-2</v>
      </c>
      <c r="I44" s="9">
        <f>'1. Ristorazione'!I20</f>
        <v>588</v>
      </c>
      <c r="J44" s="30">
        <f>'1. Ristorazione'!J20</f>
        <v>19</v>
      </c>
      <c r="K44" s="7">
        <f>'1. Ristorazione'!K20</f>
        <v>3.3391915641476276E-2</v>
      </c>
      <c r="L44" s="9">
        <f>'1. Ristorazione'!L20</f>
        <v>255</v>
      </c>
      <c r="M44" s="30">
        <f>'1. Ristorazione'!M20</f>
        <v>34</v>
      </c>
      <c r="N44" s="7">
        <f>'1. Ristorazione'!N20</f>
        <v>0.15384615384615385</v>
      </c>
      <c r="O44" s="9">
        <f>'1. Ristorazione'!O20</f>
        <v>17</v>
      </c>
      <c r="P44" s="30">
        <f>'1. Ristorazione'!P20</f>
        <v>-1</v>
      </c>
      <c r="Q44" s="7">
        <f>'1. Ristorazione'!Q20</f>
        <v>-5.5555555555555552E-2</v>
      </c>
    </row>
    <row r="45" spans="2:19" ht="24.95" customHeight="1" x14ac:dyDescent="0.2">
      <c r="B45" s="10" t="s">
        <v>21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</row>
  </sheetData>
  <sheetProtection sheet="1" objects="1" scenarios="1"/>
  <mergeCells count="21">
    <mergeCell ref="F8:H8"/>
    <mergeCell ref="I8:K8"/>
    <mergeCell ref="L8:N8"/>
    <mergeCell ref="L22:N22"/>
    <mergeCell ref="F21:N21"/>
    <mergeCell ref="B2:Q4"/>
    <mergeCell ref="B35:B36"/>
    <mergeCell ref="C35:E36"/>
    <mergeCell ref="F36:H36"/>
    <mergeCell ref="I36:K36"/>
    <mergeCell ref="L36:N36"/>
    <mergeCell ref="O8:Q8"/>
    <mergeCell ref="F7:Q7"/>
    <mergeCell ref="B21:B22"/>
    <mergeCell ref="C21:E22"/>
    <mergeCell ref="F22:H22"/>
    <mergeCell ref="I22:K22"/>
    <mergeCell ref="B7:B8"/>
    <mergeCell ref="C7:E8"/>
    <mergeCell ref="O36:Q36"/>
    <mergeCell ref="F35:Q35"/>
  </mergeCells>
  <pageMargins left="0.7" right="0.7" top="0.75" bottom="0.75" header="0.3" footer="0.3"/>
  <pageSetup paperSize="9" scale="6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AEC3-B0CA-4898-9256-00FCF21C4857}">
  <sheetPr>
    <tabColor theme="1"/>
  </sheetPr>
  <dimension ref="A2:S31"/>
  <sheetViews>
    <sheetView workbookViewId="0">
      <selection activeCell="Q110" sqref="Q110"/>
    </sheetView>
  </sheetViews>
  <sheetFormatPr defaultRowHeight="14.25" x14ac:dyDescent="0.2"/>
  <cols>
    <col min="1" max="1" width="4.125" style="31" customWidth="1"/>
    <col min="2" max="4" width="9" style="102"/>
    <col min="5" max="5" width="6.75" style="102" customWidth="1"/>
    <col min="6" max="7" width="9" style="102"/>
    <col min="8" max="8" width="25" style="102" customWidth="1"/>
    <col min="9" max="10" width="8.5" style="102" customWidth="1"/>
    <col min="11" max="16384" width="9" style="102"/>
  </cols>
  <sheetData>
    <row r="2" spans="1:8" ht="44.25" customHeight="1" x14ac:dyDescent="0.2">
      <c r="B2" s="204" t="s">
        <v>84</v>
      </c>
      <c r="C2" s="204"/>
      <c r="D2" s="204"/>
      <c r="E2" s="204"/>
      <c r="F2" s="204"/>
      <c r="G2" s="204"/>
      <c r="H2" s="204"/>
    </row>
    <row r="3" spans="1:8" ht="15" customHeight="1" thickBot="1" x14ac:dyDescent="0.25">
      <c r="B3" s="103"/>
    </row>
    <row r="4" spans="1:8" ht="12.75" customHeight="1" x14ac:dyDescent="0.2">
      <c r="B4" s="104"/>
      <c r="C4" s="105"/>
      <c r="D4" s="105"/>
      <c r="E4" s="105"/>
      <c r="F4" s="105"/>
      <c r="G4" s="105"/>
      <c r="H4" s="106"/>
    </row>
    <row r="5" spans="1:8" ht="25.5" customHeight="1" x14ac:dyDescent="0.2">
      <c r="B5" s="107" t="s">
        <v>85</v>
      </c>
      <c r="H5" s="108"/>
    </row>
    <row r="6" spans="1:8" x14ac:dyDescent="0.2">
      <c r="A6" s="34"/>
      <c r="B6" s="109"/>
      <c r="C6" s="110"/>
      <c r="D6" s="110"/>
      <c r="E6" s="110"/>
      <c r="F6" s="110"/>
      <c r="G6" s="110"/>
      <c r="H6" s="111"/>
    </row>
    <row r="7" spans="1:8" x14ac:dyDescent="0.2">
      <c r="B7" s="109" t="s">
        <v>118</v>
      </c>
      <c r="C7" s="110"/>
      <c r="D7" s="110"/>
      <c r="E7" s="110"/>
      <c r="F7" s="110"/>
      <c r="G7" s="110"/>
      <c r="H7" s="111"/>
    </row>
    <row r="8" spans="1:8" x14ac:dyDescent="0.2">
      <c r="B8" s="109" t="s">
        <v>119</v>
      </c>
      <c r="H8" s="108"/>
    </row>
    <row r="9" spans="1:8" x14ac:dyDescent="0.2">
      <c r="B9" s="109" t="s">
        <v>86</v>
      </c>
      <c r="C9" s="110"/>
      <c r="D9" s="110"/>
      <c r="E9" s="110"/>
      <c r="F9" s="110"/>
      <c r="G9" s="110"/>
      <c r="H9" s="111"/>
    </row>
    <row r="10" spans="1:8" x14ac:dyDescent="0.2">
      <c r="B10" s="109" t="s">
        <v>87</v>
      </c>
      <c r="C10" s="110"/>
      <c r="D10" s="110"/>
      <c r="E10" s="110"/>
      <c r="F10" s="110"/>
      <c r="G10" s="110"/>
      <c r="H10" s="111"/>
    </row>
    <row r="11" spans="1:8" x14ac:dyDescent="0.2">
      <c r="B11" s="109" t="s">
        <v>88</v>
      </c>
      <c r="H11" s="108"/>
    </row>
    <row r="12" spans="1:8" x14ac:dyDescent="0.2">
      <c r="B12" s="109" t="s">
        <v>89</v>
      </c>
      <c r="H12" s="108"/>
    </row>
    <row r="13" spans="1:8" x14ac:dyDescent="0.2">
      <c r="B13" s="109" t="s">
        <v>90</v>
      </c>
      <c r="C13" s="110"/>
      <c r="D13" s="110"/>
      <c r="E13" s="110"/>
      <c r="F13" s="110"/>
      <c r="G13" s="110"/>
      <c r="H13" s="111"/>
    </row>
    <row r="14" spans="1:8" x14ac:dyDescent="0.2">
      <c r="A14" s="43"/>
      <c r="B14" s="109"/>
      <c r="C14" s="110"/>
      <c r="D14" s="110"/>
      <c r="E14" s="110"/>
      <c r="F14" s="110"/>
      <c r="G14" s="110"/>
      <c r="H14" s="111"/>
    </row>
    <row r="15" spans="1:8" x14ac:dyDescent="0.2">
      <c r="B15" s="112"/>
      <c r="H15" s="108"/>
    </row>
    <row r="16" spans="1:8" x14ac:dyDescent="0.2">
      <c r="B16" s="112"/>
      <c r="H16" s="108"/>
    </row>
    <row r="17" spans="2:19" x14ac:dyDescent="0.2">
      <c r="B17" s="109"/>
      <c r="C17" s="110"/>
      <c r="D17" s="110"/>
      <c r="E17" s="110"/>
      <c r="F17" s="110"/>
      <c r="G17" s="110"/>
      <c r="H17" s="77" t="s">
        <v>91</v>
      </c>
    </row>
    <row r="18" spans="2:19" ht="15" thickBot="1" x14ac:dyDescent="0.25">
      <c r="B18" s="113"/>
      <c r="C18" s="114"/>
      <c r="D18" s="114"/>
      <c r="E18" s="114"/>
      <c r="F18" s="114"/>
      <c r="G18" s="114"/>
      <c r="H18" s="115"/>
    </row>
    <row r="20" spans="2:19" ht="21.75" customHeight="1" x14ac:dyDescent="0.2"/>
    <row r="22" spans="2:19" x14ac:dyDescent="0.2">
      <c r="S22" s="116"/>
    </row>
    <row r="24" spans="2:19" x14ac:dyDescent="0.2">
      <c r="S24" s="116"/>
    </row>
    <row r="26" spans="2:19" x14ac:dyDescent="0.2">
      <c r="S26" s="116"/>
    </row>
    <row r="31" spans="2:19" ht="21.75" customHeight="1" x14ac:dyDescent="0.2"/>
  </sheetData>
  <sheetProtection sheet="1" objects="1" scenarios="1"/>
  <mergeCells count="1">
    <mergeCell ref="B2:H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BCFDB-B2D0-4FCD-843C-F02B988FDAA0}">
  <sheetPr>
    <tabColor theme="0"/>
    <pageSetUpPr fitToPage="1"/>
  </sheetPr>
  <dimension ref="B2:AS86"/>
  <sheetViews>
    <sheetView zoomScaleNormal="100" zoomScalePageLayoutView="125" workbookViewId="0">
      <selection activeCell="I19" sqref="I19"/>
    </sheetView>
  </sheetViews>
  <sheetFormatPr defaultColWidth="8.75" defaultRowHeight="12.75" x14ac:dyDescent="0.2"/>
  <cols>
    <col min="1" max="1" width="4.125" style="31" customWidth="1"/>
    <col min="2" max="2" width="18.875" style="31" customWidth="1"/>
    <col min="3" max="7" width="8.625" style="31" bestFit="1" customWidth="1"/>
    <col min="8" max="8" width="8.125" style="31" customWidth="1"/>
    <col min="9" max="9" width="8.625" style="31" bestFit="1" customWidth="1"/>
    <col min="10" max="10" width="10" style="31" customWidth="1"/>
    <col min="11" max="11" width="8.125" style="31" customWidth="1"/>
    <col min="12" max="12" width="8.625" style="31" bestFit="1" customWidth="1"/>
    <col min="13" max="20" width="8.125" style="31" customWidth="1"/>
    <col min="21" max="22" width="8.75" style="31"/>
    <col min="23" max="23" width="28.25" style="31" customWidth="1"/>
    <col min="24" max="16384" width="8.75" style="31"/>
  </cols>
  <sheetData>
    <row r="2" spans="2:44" ht="15" customHeight="1" x14ac:dyDescent="0.2">
      <c r="B2" s="183" t="s">
        <v>120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W2" s="207"/>
      <c r="X2" s="207"/>
      <c r="Y2" s="207"/>
      <c r="Z2" s="207"/>
      <c r="AA2" s="207"/>
    </row>
    <row r="3" spans="2:44" x14ac:dyDescent="0.2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W3" s="207"/>
      <c r="X3" s="207"/>
      <c r="Y3" s="207"/>
      <c r="Z3" s="207"/>
      <c r="AA3" s="207"/>
    </row>
    <row r="4" spans="2:44" x14ac:dyDescent="0.2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W4" s="207"/>
      <c r="X4" s="207"/>
      <c r="Y4" s="207"/>
      <c r="Z4" s="207"/>
      <c r="AA4" s="207"/>
    </row>
    <row r="5" spans="2:44" ht="13.5" customHeight="1" x14ac:dyDescent="0.2">
      <c r="C5" s="33"/>
      <c r="D5" s="33"/>
      <c r="E5" s="33"/>
      <c r="F5" s="33"/>
      <c r="G5" s="33"/>
      <c r="H5" s="33"/>
      <c r="I5" s="33"/>
      <c r="J5" s="33"/>
      <c r="K5" s="33"/>
      <c r="L5" s="33"/>
      <c r="O5" s="31" t="s">
        <v>23</v>
      </c>
      <c r="V5" s="117"/>
      <c r="W5" s="208"/>
      <c r="X5" s="209"/>
      <c r="Y5" s="209"/>
      <c r="Z5" s="209"/>
      <c r="AA5" s="209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</row>
    <row r="6" spans="2:44" s="43" customFormat="1" ht="24.95" customHeight="1" x14ac:dyDescent="0.2">
      <c r="B6" s="35" t="s">
        <v>152</v>
      </c>
      <c r="C6" s="33"/>
      <c r="D6" s="33"/>
      <c r="E6" s="33"/>
      <c r="F6" s="33"/>
      <c r="G6" s="33"/>
      <c r="H6" s="33"/>
      <c r="I6" s="33"/>
      <c r="J6" s="33"/>
      <c r="K6" s="119"/>
      <c r="L6" s="119"/>
      <c r="M6" s="119"/>
      <c r="N6" s="119"/>
      <c r="O6" s="33"/>
      <c r="P6" s="33"/>
      <c r="Q6" s="33"/>
      <c r="V6" s="17"/>
      <c r="W6" s="172"/>
      <c r="X6" s="173"/>
      <c r="Y6" s="173"/>
      <c r="Z6" s="173"/>
      <c r="AA6" s="173"/>
      <c r="AB6" s="173"/>
      <c r="AC6" s="118"/>
      <c r="AD6" s="118"/>
      <c r="AE6" s="118"/>
      <c r="AF6" s="118"/>
      <c r="AG6" s="118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2:44" ht="24.75" customHeight="1" x14ac:dyDescent="0.2">
      <c r="B7" s="148" t="s">
        <v>28</v>
      </c>
      <c r="C7" s="190" t="s">
        <v>92</v>
      </c>
      <c r="D7" s="190"/>
      <c r="E7" s="190"/>
      <c r="F7" s="205" t="s">
        <v>93</v>
      </c>
      <c r="G7" s="205"/>
      <c r="H7" s="205"/>
      <c r="I7" s="205" t="s">
        <v>94</v>
      </c>
      <c r="J7" s="205"/>
      <c r="K7" s="119"/>
      <c r="L7" s="119"/>
      <c r="M7" s="119"/>
      <c r="N7" s="119"/>
      <c r="O7" s="206"/>
      <c r="P7" s="206"/>
      <c r="Q7" s="206"/>
      <c r="W7" s="174" t="s">
        <v>95</v>
      </c>
      <c r="X7" s="173"/>
      <c r="Y7" s="173"/>
      <c r="Z7" s="173"/>
      <c r="AA7" s="173"/>
      <c r="AB7" s="173"/>
      <c r="AC7" s="118"/>
      <c r="AD7" s="118"/>
      <c r="AE7" s="118"/>
      <c r="AF7" s="118"/>
    </row>
    <row r="8" spans="2:44" ht="35.1" customHeight="1" x14ac:dyDescent="0.2">
      <c r="B8" s="120"/>
      <c r="C8" s="39" t="s">
        <v>96</v>
      </c>
      <c r="D8" s="40" t="s">
        <v>80</v>
      </c>
      <c r="E8" s="40" t="s">
        <v>81</v>
      </c>
      <c r="F8" s="39" t="s">
        <v>96</v>
      </c>
      <c r="G8" s="40" t="s">
        <v>80</v>
      </c>
      <c r="H8" s="40" t="s">
        <v>81</v>
      </c>
      <c r="I8" s="39" t="s">
        <v>96</v>
      </c>
      <c r="J8" s="40" t="s">
        <v>97</v>
      </c>
      <c r="K8" s="119"/>
      <c r="L8" s="119"/>
      <c r="M8" s="119"/>
      <c r="N8" s="119"/>
      <c r="O8" s="121"/>
      <c r="P8" s="119"/>
      <c r="Q8" s="119"/>
      <c r="W8" s="172"/>
      <c r="X8" s="173"/>
      <c r="Y8" s="173"/>
      <c r="Z8" s="173"/>
      <c r="AA8" s="173"/>
      <c r="AB8" s="173"/>
      <c r="AC8" s="118"/>
      <c r="AD8" s="118"/>
      <c r="AE8" s="118"/>
      <c r="AF8" s="118"/>
    </row>
    <row r="9" spans="2:44" ht="19.5" customHeight="1" x14ac:dyDescent="0.2">
      <c r="B9" s="43" t="s">
        <v>58</v>
      </c>
      <c r="C9" s="8">
        <f>G32</f>
        <v>1383</v>
      </c>
      <c r="D9" s="3">
        <f>G32-F32</f>
        <v>-238</v>
      </c>
      <c r="E9" s="13">
        <f>(G32-F32)/F32</f>
        <v>-0.14682294879703886</v>
      </c>
      <c r="F9" s="8">
        <f>G50</f>
        <v>1178</v>
      </c>
      <c r="G9" s="3">
        <f>G50-F50</f>
        <v>-395</v>
      </c>
      <c r="H9" s="13">
        <f>(G50-F50)/F50</f>
        <v>-0.25111252383979654</v>
      </c>
      <c r="I9" s="8">
        <f>G67</f>
        <v>205</v>
      </c>
      <c r="J9" s="3">
        <f>G67-F67</f>
        <v>157</v>
      </c>
      <c r="K9" s="119"/>
      <c r="L9" s="119"/>
      <c r="M9" s="119"/>
      <c r="N9" s="119"/>
      <c r="O9" s="3"/>
      <c r="P9" s="122"/>
      <c r="Q9" s="123"/>
      <c r="W9" s="172"/>
      <c r="X9" s="174">
        <v>2017</v>
      </c>
      <c r="Y9" s="174">
        <v>2018</v>
      </c>
      <c r="Z9" s="174">
        <v>2019</v>
      </c>
      <c r="AA9" s="174">
        <v>2020</v>
      </c>
      <c r="AB9" s="174">
        <v>2021</v>
      </c>
      <c r="AC9" s="17"/>
      <c r="AD9" s="17"/>
      <c r="AE9" s="17"/>
      <c r="AF9" s="17"/>
    </row>
    <row r="10" spans="2:44" ht="13.5" customHeight="1" x14ac:dyDescent="0.2">
      <c r="B10" s="43" t="s">
        <v>55</v>
      </c>
      <c r="C10" s="8">
        <f>G33</f>
        <v>12245</v>
      </c>
      <c r="D10" s="3">
        <f>G33-F33</f>
        <v>2807</v>
      </c>
      <c r="E10" s="13">
        <f>(G33-F33)/F33</f>
        <v>0.29741470650561558</v>
      </c>
      <c r="F10" s="8">
        <f>G51</f>
        <v>8312</v>
      </c>
      <c r="G10" s="3">
        <f>G51-F51</f>
        <v>485</v>
      </c>
      <c r="H10" s="13">
        <f>(G51-F51)/F51</f>
        <v>6.1964992973042032E-2</v>
      </c>
      <c r="I10" s="8">
        <f>G68</f>
        <v>3933</v>
      </c>
      <c r="J10" s="3">
        <f>G68-F68</f>
        <v>2322</v>
      </c>
      <c r="K10" s="119"/>
      <c r="L10" s="119"/>
      <c r="M10" s="119"/>
      <c r="N10" s="119"/>
      <c r="O10" s="3"/>
      <c r="P10" s="122"/>
      <c r="Q10" s="123"/>
      <c r="W10" s="172" t="s">
        <v>200</v>
      </c>
      <c r="X10" s="175">
        <f>C36</f>
        <v>23475</v>
      </c>
      <c r="Y10" s="175">
        <f t="shared" ref="Y10:AB10" si="0">D36</f>
        <v>24347</v>
      </c>
      <c r="Z10" s="175">
        <f t="shared" si="0"/>
        <v>25022</v>
      </c>
      <c r="AA10" s="175">
        <f t="shared" si="0"/>
        <v>11181</v>
      </c>
      <c r="AB10" s="175">
        <f t="shared" si="0"/>
        <v>13742</v>
      </c>
      <c r="AC10" s="17"/>
      <c r="AD10" s="17"/>
      <c r="AE10" s="17"/>
      <c r="AF10" s="17"/>
    </row>
    <row r="11" spans="2:44" ht="15.75" customHeight="1" x14ac:dyDescent="0.2">
      <c r="B11" s="43" t="s">
        <v>59</v>
      </c>
      <c r="C11" s="8">
        <f>G34</f>
        <v>77</v>
      </c>
      <c r="D11" s="3">
        <f>G34-F34</f>
        <v>42</v>
      </c>
      <c r="E11" s="13">
        <f>(G34-F34)/F34</f>
        <v>1.2</v>
      </c>
      <c r="F11" s="8">
        <f>G52</f>
        <v>95</v>
      </c>
      <c r="G11" s="3">
        <f>G52-F52</f>
        <v>14</v>
      </c>
      <c r="H11" s="13">
        <f>(G52-F52)/F52</f>
        <v>0.1728395061728395</v>
      </c>
      <c r="I11" s="8">
        <f>G69</f>
        <v>-18</v>
      </c>
      <c r="J11" s="3">
        <f>G69-F69</f>
        <v>28</v>
      </c>
      <c r="K11" s="119"/>
      <c r="L11" s="119"/>
      <c r="M11" s="119"/>
      <c r="N11" s="119"/>
      <c r="O11" s="3"/>
      <c r="P11" s="122"/>
      <c r="Q11" s="123"/>
      <c r="W11" s="172" t="s">
        <v>201</v>
      </c>
      <c r="X11" s="175">
        <f>C54</f>
        <v>18489</v>
      </c>
      <c r="Y11" s="175">
        <f t="shared" ref="Y11:AB11" si="1">D54</f>
        <v>20057</v>
      </c>
      <c r="Z11" s="175">
        <f t="shared" si="1"/>
        <v>20379</v>
      </c>
      <c r="AA11" s="175">
        <f t="shared" si="1"/>
        <v>9562</v>
      </c>
      <c r="AB11" s="175">
        <f t="shared" si="1"/>
        <v>9606</v>
      </c>
      <c r="AC11" s="17"/>
      <c r="AD11" s="17"/>
      <c r="AE11" s="17"/>
      <c r="AF11" s="17"/>
    </row>
    <row r="12" spans="2:44" ht="14.25" x14ac:dyDescent="0.2">
      <c r="B12" s="43" t="s">
        <v>60</v>
      </c>
      <c r="C12" s="8">
        <f>G35</f>
        <v>37</v>
      </c>
      <c r="D12" s="3">
        <f>G35-F35</f>
        <v>-50</v>
      </c>
      <c r="E12" s="13">
        <f>(G35-F35)/F35</f>
        <v>-0.57471264367816088</v>
      </c>
      <c r="F12" s="8">
        <f>G53</f>
        <v>21</v>
      </c>
      <c r="G12" s="3">
        <f>G53-F53</f>
        <v>-60</v>
      </c>
      <c r="H12" s="13">
        <f>(G53-F53)/F53</f>
        <v>-0.7407407407407407</v>
      </c>
      <c r="I12" s="8">
        <f>G70</f>
        <v>16</v>
      </c>
      <c r="J12" s="3">
        <f>G70-F70</f>
        <v>10</v>
      </c>
      <c r="K12" s="119"/>
      <c r="L12" s="119"/>
      <c r="M12" s="119"/>
      <c r="N12" s="119"/>
      <c r="O12" s="3"/>
      <c r="P12" s="122"/>
      <c r="Q12" s="123"/>
      <c r="W12" s="174" t="s">
        <v>202</v>
      </c>
      <c r="X12" s="176">
        <f>X10-X11</f>
        <v>4986</v>
      </c>
      <c r="Y12" s="176">
        <f>Y10-Y11</f>
        <v>4290</v>
      </c>
      <c r="Z12" s="176">
        <f>Z10-Z11</f>
        <v>4643</v>
      </c>
      <c r="AA12" s="176">
        <f>AA10-AA11</f>
        <v>1619</v>
      </c>
      <c r="AB12" s="176">
        <f>AB10-AB11</f>
        <v>4136</v>
      </c>
      <c r="AC12" s="17"/>
      <c r="AD12" s="17"/>
      <c r="AE12" s="17"/>
      <c r="AF12" s="17"/>
    </row>
    <row r="13" spans="2:44" ht="24.95" customHeight="1" x14ac:dyDescent="0.2">
      <c r="B13" s="127" t="s">
        <v>98</v>
      </c>
      <c r="C13" s="9">
        <f>G36</f>
        <v>13742</v>
      </c>
      <c r="D13" s="3">
        <f>G36-F36</f>
        <v>2561</v>
      </c>
      <c r="E13" s="13">
        <f>(G36-F36)/F36</f>
        <v>0.22904928002861999</v>
      </c>
      <c r="F13" s="8">
        <f>G54</f>
        <v>9606</v>
      </c>
      <c r="G13" s="3">
        <f>G54-F54</f>
        <v>44</v>
      </c>
      <c r="H13" s="13">
        <f>(G54-F54)/F54</f>
        <v>4.6015477933486716E-3</v>
      </c>
      <c r="I13" s="8">
        <f>G71</f>
        <v>4136</v>
      </c>
      <c r="J13" s="3">
        <f>G71-F71</f>
        <v>2517</v>
      </c>
      <c r="K13" s="119"/>
      <c r="L13" s="119"/>
      <c r="M13" s="119"/>
      <c r="N13" s="119"/>
      <c r="W13" s="84"/>
      <c r="X13" s="84"/>
      <c r="Y13" s="84"/>
      <c r="Z13" s="84"/>
      <c r="AA13" s="84"/>
      <c r="AB13" s="84"/>
      <c r="AC13" s="17"/>
      <c r="AD13" s="118"/>
      <c r="AE13" s="117"/>
      <c r="AF13" s="118"/>
    </row>
    <row r="14" spans="2:44" ht="24.95" customHeight="1" x14ac:dyDescent="0.2">
      <c r="B14" s="130" t="s">
        <v>198</v>
      </c>
      <c r="C14" s="42"/>
      <c r="D14" s="42"/>
      <c r="E14" s="42"/>
      <c r="F14" s="42"/>
      <c r="G14" s="42"/>
      <c r="H14" s="42"/>
      <c r="I14" s="42"/>
      <c r="J14" s="42"/>
      <c r="K14" s="119"/>
      <c r="L14" s="119"/>
      <c r="M14" s="119"/>
      <c r="N14" s="119"/>
      <c r="W14" s="84"/>
      <c r="X14" s="84"/>
      <c r="Y14" s="84"/>
      <c r="Z14" s="84"/>
      <c r="AA14" s="84"/>
      <c r="AB14" s="84"/>
      <c r="AC14" s="17"/>
      <c r="AD14" s="118"/>
      <c r="AE14" s="117"/>
      <c r="AF14" s="118"/>
    </row>
    <row r="15" spans="2:44" ht="24.95" customHeight="1" x14ac:dyDescent="0.2">
      <c r="B15" s="131"/>
      <c r="K15" s="119"/>
      <c r="L15" s="119"/>
      <c r="M15" s="119"/>
      <c r="N15" s="119"/>
      <c r="W15" s="207"/>
      <c r="X15" s="207"/>
      <c r="Y15" s="207"/>
      <c r="Z15" s="207"/>
      <c r="AA15" s="207"/>
      <c r="AC15" s="17"/>
      <c r="AD15" s="118"/>
      <c r="AE15" s="117"/>
      <c r="AF15" s="118"/>
    </row>
    <row r="16" spans="2:44" ht="24.95" customHeight="1" x14ac:dyDescent="0.2">
      <c r="B16" s="131"/>
      <c r="K16" s="119"/>
      <c r="L16" s="119"/>
      <c r="M16" s="119"/>
      <c r="N16" s="119"/>
      <c r="W16" s="207"/>
      <c r="X16" s="207"/>
      <c r="Y16" s="207"/>
      <c r="Z16" s="207"/>
      <c r="AA16" s="207"/>
      <c r="AC16" s="17"/>
      <c r="AD16" s="118"/>
      <c r="AE16" s="117"/>
      <c r="AF16" s="118"/>
    </row>
    <row r="17" spans="2:32" ht="24.95" customHeight="1" x14ac:dyDescent="0.2">
      <c r="C17" s="144"/>
      <c r="D17" s="144"/>
      <c r="F17" s="43"/>
      <c r="G17" s="43"/>
      <c r="I17" s="43"/>
      <c r="J17" s="43"/>
      <c r="L17" s="143"/>
      <c r="M17" s="143"/>
      <c r="N17" s="119"/>
      <c r="AC17" s="17"/>
      <c r="AD17" s="118"/>
      <c r="AE17" s="117"/>
      <c r="AF17" s="118"/>
    </row>
    <row r="18" spans="2:32" ht="24.95" customHeight="1" x14ac:dyDescent="0.2">
      <c r="C18" s="144"/>
      <c r="D18" s="144"/>
      <c r="F18" s="43"/>
      <c r="G18" s="43"/>
      <c r="I18" s="43"/>
      <c r="J18" s="43"/>
      <c r="L18" s="143"/>
      <c r="M18" s="143"/>
      <c r="N18" s="119"/>
      <c r="AC18" s="17"/>
      <c r="AD18" s="118"/>
      <c r="AE18" s="117"/>
      <c r="AF18" s="118"/>
    </row>
    <row r="19" spans="2:32" ht="24.95" customHeight="1" x14ac:dyDescent="0.2">
      <c r="C19" s="144"/>
      <c r="D19" s="144"/>
      <c r="F19" s="43"/>
      <c r="G19" s="43"/>
      <c r="I19" s="43"/>
      <c r="J19" s="43"/>
      <c r="L19" s="143"/>
      <c r="M19" s="143"/>
      <c r="N19" s="119"/>
      <c r="AC19" s="17"/>
      <c r="AD19" s="118"/>
      <c r="AE19" s="117"/>
      <c r="AF19" s="118"/>
    </row>
    <row r="20" spans="2:32" ht="24.95" customHeight="1" x14ac:dyDescent="0.2">
      <c r="C20" s="144"/>
      <c r="D20" s="144"/>
      <c r="F20" s="43"/>
      <c r="G20" s="43"/>
      <c r="I20" s="43"/>
      <c r="J20" s="43"/>
      <c r="L20" s="143"/>
      <c r="M20" s="143"/>
      <c r="N20" s="119"/>
      <c r="AC20" s="17"/>
      <c r="AD20" s="118"/>
      <c r="AE20" s="117"/>
      <c r="AF20" s="118"/>
    </row>
    <row r="21" spans="2:32" ht="24.95" customHeight="1" x14ac:dyDescent="0.2">
      <c r="C21" s="144"/>
      <c r="D21" s="144"/>
      <c r="F21" s="43"/>
      <c r="G21" s="43"/>
      <c r="I21" s="43"/>
      <c r="J21" s="43"/>
      <c r="L21" s="143"/>
      <c r="M21" s="143"/>
      <c r="N21" s="119"/>
      <c r="AC21" s="17"/>
      <c r="AD21" s="118"/>
      <c r="AE21" s="117"/>
      <c r="AF21" s="118"/>
    </row>
    <row r="22" spans="2:32" ht="24.95" customHeight="1" x14ac:dyDescent="0.2">
      <c r="C22" s="144"/>
      <c r="D22" s="144"/>
      <c r="F22" s="43"/>
      <c r="G22" s="43"/>
      <c r="I22" s="43"/>
      <c r="J22" s="43"/>
      <c r="L22" s="143"/>
      <c r="M22" s="143"/>
      <c r="N22" s="119"/>
      <c r="AC22" s="17"/>
      <c r="AD22" s="118"/>
      <c r="AE22" s="117"/>
      <c r="AF22" s="118"/>
    </row>
    <row r="23" spans="2:32" ht="24.95" customHeight="1" x14ac:dyDescent="0.2">
      <c r="C23" s="144"/>
      <c r="D23" s="144"/>
      <c r="F23" s="43"/>
      <c r="G23" s="43"/>
      <c r="I23" s="43"/>
      <c r="J23" s="43"/>
      <c r="L23" s="143"/>
      <c r="M23" s="143"/>
      <c r="N23" s="119"/>
      <c r="AC23" s="17"/>
      <c r="AD23" s="118"/>
      <c r="AE23" s="117"/>
      <c r="AF23" s="118"/>
    </row>
    <row r="24" spans="2:32" ht="24.95" customHeight="1" x14ac:dyDescent="0.2">
      <c r="C24" s="144"/>
      <c r="D24" s="144"/>
      <c r="F24" s="43"/>
      <c r="G24" s="43"/>
      <c r="I24" s="43"/>
      <c r="J24" s="43"/>
      <c r="L24" s="143"/>
      <c r="M24" s="143"/>
      <c r="N24" s="119"/>
      <c r="AC24" s="17"/>
      <c r="AD24" s="118"/>
      <c r="AE24" s="117"/>
      <c r="AF24" s="118"/>
    </row>
    <row r="25" spans="2:32" ht="14.25" x14ac:dyDescent="0.2">
      <c r="V25" s="1"/>
      <c r="W25" s="1"/>
      <c r="X25" s="1"/>
      <c r="Y25" s="1"/>
      <c r="Z25" s="1"/>
      <c r="AA25" s="1"/>
      <c r="AB25" s="1"/>
      <c r="AC25" s="1"/>
      <c r="AD25" s="118"/>
      <c r="AE25" s="118"/>
      <c r="AF25" s="118"/>
    </row>
    <row r="26" spans="2:32" ht="14.25" x14ac:dyDescent="0.2">
      <c r="B26" s="183" t="s">
        <v>121</v>
      </c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V26" s="1"/>
      <c r="W26" s="1"/>
      <c r="X26" s="1"/>
      <c r="Y26" s="1"/>
      <c r="Z26" s="1"/>
      <c r="AA26" s="1"/>
      <c r="AB26" s="1"/>
      <c r="AC26" s="1"/>
      <c r="AD26" s="118"/>
      <c r="AE26" s="118"/>
      <c r="AF26" s="126"/>
    </row>
    <row r="27" spans="2:32" ht="14.25" x14ac:dyDescent="0.2"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V27" s="1"/>
      <c r="W27" s="1"/>
      <c r="X27" s="1"/>
      <c r="Y27" s="1"/>
      <c r="Z27" s="1"/>
      <c r="AA27" s="1"/>
      <c r="AB27" s="1"/>
      <c r="AC27" s="1"/>
      <c r="AD27" s="118"/>
      <c r="AE27" s="118"/>
      <c r="AF27" s="118"/>
    </row>
    <row r="28" spans="2:32" ht="14.25" x14ac:dyDescent="0.2"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V28" s="1"/>
      <c r="W28" s="1"/>
      <c r="X28" s="1"/>
      <c r="Y28" s="1"/>
      <c r="Z28" s="1"/>
      <c r="AA28" s="1"/>
      <c r="AB28" s="1"/>
      <c r="AC28" s="1"/>
      <c r="AD28" s="118"/>
      <c r="AE28" s="118"/>
      <c r="AF28" s="118"/>
    </row>
    <row r="29" spans="2:32" ht="14.25" x14ac:dyDescent="0.2">
      <c r="V29" s="1"/>
      <c r="W29" s="1"/>
      <c r="X29" s="1"/>
      <c r="Y29" s="1"/>
      <c r="Z29" s="1"/>
      <c r="AA29" s="1"/>
      <c r="AB29" s="1"/>
      <c r="AC29" s="1"/>
      <c r="AD29" s="118"/>
      <c r="AE29" s="118"/>
      <c r="AF29" s="118"/>
    </row>
    <row r="30" spans="2:32" ht="24.95" customHeight="1" x14ac:dyDescent="0.2">
      <c r="B30" s="35" t="s">
        <v>153</v>
      </c>
      <c r="V30" s="1"/>
      <c r="W30" s="1"/>
      <c r="X30" s="1"/>
      <c r="Y30" s="1"/>
      <c r="Z30" s="1"/>
      <c r="AA30" s="1"/>
      <c r="AB30" s="1"/>
      <c r="AC30" s="1"/>
      <c r="AD30" s="118"/>
      <c r="AE30" s="118"/>
      <c r="AF30" s="118"/>
    </row>
    <row r="31" spans="2:32" ht="25.5" x14ac:dyDescent="0.2">
      <c r="B31" s="38" t="s">
        <v>99</v>
      </c>
      <c r="C31" s="44">
        <v>2017</v>
      </c>
      <c r="D31" s="44">
        <v>2018</v>
      </c>
      <c r="E31" s="44">
        <v>2019</v>
      </c>
      <c r="F31" s="45">
        <v>2020</v>
      </c>
      <c r="G31" s="45">
        <v>2021</v>
      </c>
      <c r="H31" s="40" t="s">
        <v>82</v>
      </c>
      <c r="I31" s="40" t="s">
        <v>83</v>
      </c>
      <c r="K31" s="119"/>
      <c r="L31" s="132"/>
      <c r="V31" s="1"/>
      <c r="W31" s="1"/>
      <c r="X31" s="1"/>
      <c r="Y31" s="1"/>
      <c r="Z31" s="1"/>
      <c r="AA31" s="1"/>
      <c r="AB31" s="1"/>
      <c r="AC31" s="1"/>
      <c r="AD31" s="118"/>
      <c r="AE31" s="118"/>
      <c r="AF31" s="118"/>
    </row>
    <row r="32" spans="2:32" ht="14.25" x14ac:dyDescent="0.2">
      <c r="B32" s="43" t="s">
        <v>58</v>
      </c>
      <c r="C32" s="3">
        <f>'[1]2. Servizio Turistico'!C9</f>
        <v>8181</v>
      </c>
      <c r="D32" s="3">
        <f>'[1]2. Servizio Turistico'!D9</f>
        <v>8484</v>
      </c>
      <c r="E32" s="3">
        <f>'[1]2. Servizio Turistico'!E9</f>
        <v>8063</v>
      </c>
      <c r="F32" s="3">
        <f>'[1]2. Servizio Turistico'!F9</f>
        <v>1621</v>
      </c>
      <c r="G32" s="3">
        <f>'[1]2. Servizio Turistico'!G9</f>
        <v>1383</v>
      </c>
      <c r="H32" s="3">
        <f>G32-C32</f>
        <v>-6798</v>
      </c>
      <c r="I32" s="13">
        <f>(G32-C32)/C32</f>
        <v>-0.83094976164283096</v>
      </c>
      <c r="V32" s="1"/>
      <c r="W32" s="1"/>
      <c r="X32" s="1"/>
      <c r="Y32" s="1"/>
      <c r="Z32" s="1"/>
      <c r="AA32" s="1"/>
      <c r="AB32" s="1"/>
      <c r="AC32" s="1"/>
      <c r="AD32" s="118"/>
      <c r="AE32" s="118"/>
      <c r="AF32" s="118"/>
    </row>
    <row r="33" spans="2:45" x14ac:dyDescent="0.2">
      <c r="B33" s="43" t="s">
        <v>55</v>
      </c>
      <c r="C33" s="3">
        <f>'[1]2. Servizio Turistico'!C10</f>
        <v>15169</v>
      </c>
      <c r="D33" s="3">
        <f>'[1]2. Servizio Turistico'!D10</f>
        <v>15616</v>
      </c>
      <c r="E33" s="3">
        <f>'[1]2. Servizio Turistico'!E10</f>
        <v>16522</v>
      </c>
      <c r="F33" s="3">
        <f>'[1]2. Servizio Turistico'!F10</f>
        <v>9438</v>
      </c>
      <c r="G33" s="3">
        <f>'[1]2. Servizio Turistico'!G10</f>
        <v>12245</v>
      </c>
      <c r="H33" s="3">
        <f>G33-C33</f>
        <v>-2924</v>
      </c>
      <c r="I33" s="13">
        <f>(G33-C33)/C33</f>
        <v>-0.19276155316764454</v>
      </c>
      <c r="V33" s="1"/>
      <c r="W33" s="1"/>
      <c r="X33" s="1"/>
      <c r="Y33" s="1"/>
      <c r="Z33" s="1"/>
      <c r="AA33" s="1"/>
      <c r="AB33" s="1"/>
      <c r="AC33" s="1"/>
    </row>
    <row r="34" spans="2:45" x14ac:dyDescent="0.2">
      <c r="B34" s="43" t="s">
        <v>59</v>
      </c>
      <c r="C34" s="3">
        <f>'[1]2. Servizio Turistico'!C11</f>
        <v>77</v>
      </c>
      <c r="D34" s="3">
        <f>'[1]2. Servizio Turistico'!D11</f>
        <v>112</v>
      </c>
      <c r="E34" s="3">
        <f>'[1]2. Servizio Turistico'!E11</f>
        <v>188</v>
      </c>
      <c r="F34" s="3">
        <f>'[1]2. Servizio Turistico'!F11</f>
        <v>35</v>
      </c>
      <c r="G34" s="3">
        <f>'[1]2. Servizio Turistico'!G11</f>
        <v>77</v>
      </c>
      <c r="H34" s="3">
        <f>G34-C34</f>
        <v>0</v>
      </c>
      <c r="I34" s="123" t="s">
        <v>75</v>
      </c>
      <c r="V34" s="1"/>
      <c r="W34" s="1"/>
      <c r="X34" s="1"/>
      <c r="Y34" s="1"/>
      <c r="Z34" s="1"/>
      <c r="AA34" s="1"/>
      <c r="AB34" s="1"/>
      <c r="AC34" s="1"/>
    </row>
    <row r="35" spans="2:45" x14ac:dyDescent="0.2">
      <c r="B35" s="43" t="s">
        <v>60</v>
      </c>
      <c r="C35" s="3">
        <f>'[1]2. Servizio Turistico'!C12</f>
        <v>48</v>
      </c>
      <c r="D35" s="3">
        <f>'[1]2. Servizio Turistico'!D12</f>
        <v>135</v>
      </c>
      <c r="E35" s="3">
        <f>'[1]2. Servizio Turistico'!E12</f>
        <v>249</v>
      </c>
      <c r="F35" s="3">
        <f>'[1]2. Servizio Turistico'!F12</f>
        <v>87</v>
      </c>
      <c r="G35" s="3">
        <f>'[1]2. Servizio Turistico'!G12</f>
        <v>37</v>
      </c>
      <c r="H35" s="3">
        <f>G35-C35</f>
        <v>-11</v>
      </c>
      <c r="I35" s="13">
        <f>(G35-C35)/C35</f>
        <v>-0.22916666666666666</v>
      </c>
      <c r="V35" s="1"/>
      <c r="W35" s="1"/>
      <c r="X35" s="1"/>
      <c r="Y35" s="1"/>
      <c r="Z35" s="1"/>
      <c r="AA35" s="1"/>
      <c r="AB35" s="1"/>
      <c r="AC35" s="1"/>
    </row>
    <row r="36" spans="2:45" x14ac:dyDescent="0.2">
      <c r="B36" s="48" t="s">
        <v>29</v>
      </c>
      <c r="C36" s="9">
        <f>SUM(C32:C35)</f>
        <v>23475</v>
      </c>
      <c r="D36" s="9">
        <f t="shared" ref="D36:G36" si="2">SUM(D32:D35)</f>
        <v>24347</v>
      </c>
      <c r="E36" s="9">
        <f t="shared" si="2"/>
        <v>25022</v>
      </c>
      <c r="F36" s="9">
        <f t="shared" si="2"/>
        <v>11181</v>
      </c>
      <c r="G36" s="9">
        <f t="shared" si="2"/>
        <v>13742</v>
      </c>
      <c r="H36" s="9">
        <f>G36-C36</f>
        <v>-9733</v>
      </c>
      <c r="I36" s="49">
        <f>(G36-C36)/C36</f>
        <v>-0.41461128860489882</v>
      </c>
      <c r="J36" s="3"/>
      <c r="K36" s="13"/>
      <c r="V36" s="1"/>
      <c r="W36" s="1"/>
      <c r="X36" s="1"/>
      <c r="Y36" s="1"/>
      <c r="Z36" s="1"/>
      <c r="AA36" s="1"/>
      <c r="AB36" s="1"/>
      <c r="AC36" s="1"/>
    </row>
    <row r="37" spans="2:45" s="1" customFormat="1" ht="24.95" customHeight="1" x14ac:dyDescent="0.2">
      <c r="B37" s="130" t="s">
        <v>199</v>
      </c>
      <c r="C37" s="133"/>
      <c r="D37" s="133"/>
      <c r="E37" s="133"/>
      <c r="F37" s="133"/>
      <c r="G37" s="133"/>
      <c r="H37" s="133"/>
      <c r="I37" s="133"/>
      <c r="J37" s="99"/>
      <c r="K37" s="100"/>
      <c r="L37" s="95"/>
    </row>
    <row r="38" spans="2:45" s="1" customFormat="1" x14ac:dyDescent="0.2">
      <c r="C38" s="95"/>
      <c r="D38" s="95"/>
      <c r="E38" s="95"/>
      <c r="F38" s="95"/>
      <c r="G38" s="95"/>
      <c r="H38" s="95"/>
      <c r="I38" s="100"/>
      <c r="J38" s="95"/>
      <c r="K38" s="100"/>
      <c r="L38" s="95"/>
    </row>
    <row r="39" spans="2:45" s="1" customFormat="1" x14ac:dyDescent="0.2">
      <c r="B39" s="85"/>
      <c r="C39" s="85">
        <v>2017</v>
      </c>
      <c r="D39" s="85">
        <v>2018</v>
      </c>
      <c r="E39" s="85">
        <v>2019</v>
      </c>
      <c r="F39" s="85">
        <v>2020</v>
      </c>
      <c r="G39" s="169">
        <v>2021</v>
      </c>
      <c r="H39" s="134"/>
      <c r="I39" s="100"/>
      <c r="J39" s="95"/>
      <c r="K39" s="100"/>
      <c r="L39" s="95"/>
    </row>
    <row r="40" spans="2:45" s="1" customFormat="1" x14ac:dyDescent="0.2">
      <c r="B40" s="177" t="s">
        <v>58</v>
      </c>
      <c r="C40" s="88">
        <f t="shared" ref="C40:G40" si="3">C32/$C$32*100</f>
        <v>100</v>
      </c>
      <c r="D40" s="88">
        <f t="shared" si="3"/>
        <v>103.7037037037037</v>
      </c>
      <c r="E40" s="88">
        <f t="shared" si="3"/>
        <v>98.557633541131892</v>
      </c>
      <c r="F40" s="88">
        <f t="shared" si="3"/>
        <v>19.814203642586481</v>
      </c>
      <c r="G40" s="88">
        <f t="shared" si="3"/>
        <v>16.905023835716907</v>
      </c>
      <c r="H40" s="100"/>
      <c r="I40" s="100"/>
      <c r="J40" s="95"/>
      <c r="K40" s="100"/>
      <c r="L40" s="95"/>
    </row>
    <row r="41" spans="2:45" s="1" customFormat="1" x14ac:dyDescent="0.2">
      <c r="B41" s="177" t="s">
        <v>55</v>
      </c>
      <c r="C41" s="88">
        <f t="shared" ref="C41:G41" si="4">C33/$C$33*100</f>
        <v>100</v>
      </c>
      <c r="D41" s="88">
        <f t="shared" si="4"/>
        <v>102.94679939349992</v>
      </c>
      <c r="E41" s="88">
        <f t="shared" si="4"/>
        <v>108.91950688905003</v>
      </c>
      <c r="F41" s="88">
        <f t="shared" si="4"/>
        <v>62.21899927483684</v>
      </c>
      <c r="G41" s="88">
        <f t="shared" si="4"/>
        <v>80.723844683235541</v>
      </c>
      <c r="H41" s="100"/>
      <c r="I41" s="100"/>
      <c r="J41" s="95"/>
      <c r="K41" s="100"/>
      <c r="L41" s="95"/>
    </row>
    <row r="42" spans="2:45" s="1" customFormat="1" x14ac:dyDescent="0.2">
      <c r="B42" s="177" t="s">
        <v>59</v>
      </c>
      <c r="C42" s="88">
        <f t="shared" ref="C42:G42" si="5">C34/$C$34*100</f>
        <v>100</v>
      </c>
      <c r="D42" s="88">
        <f t="shared" si="5"/>
        <v>145.45454545454547</v>
      </c>
      <c r="E42" s="88">
        <f t="shared" si="5"/>
        <v>244.15584415584414</v>
      </c>
      <c r="F42" s="88">
        <f t="shared" si="5"/>
        <v>45.454545454545453</v>
      </c>
      <c r="G42" s="88">
        <f t="shared" si="5"/>
        <v>100</v>
      </c>
      <c r="H42" s="100"/>
      <c r="I42" s="100"/>
      <c r="J42" s="95"/>
      <c r="K42" s="100"/>
      <c r="L42" s="95"/>
    </row>
    <row r="43" spans="2:45" s="1" customFormat="1" x14ac:dyDescent="0.2">
      <c r="B43" s="177" t="s">
        <v>60</v>
      </c>
      <c r="C43" s="88">
        <f>C35/$C$35*100</f>
        <v>100</v>
      </c>
      <c r="D43" s="88">
        <f t="shared" ref="D43:G43" si="6">D35/$C$35*100</f>
        <v>281.25</v>
      </c>
      <c r="E43" s="88">
        <f t="shared" si="6"/>
        <v>518.75</v>
      </c>
      <c r="F43" s="88">
        <f t="shared" si="6"/>
        <v>181.25</v>
      </c>
      <c r="G43" s="88">
        <f t="shared" si="6"/>
        <v>77.083333333333343</v>
      </c>
      <c r="H43" s="100"/>
      <c r="I43" s="100"/>
      <c r="J43" s="95"/>
      <c r="K43" s="100"/>
      <c r="L43" s="95"/>
    </row>
    <row r="44" spans="2:45" s="1" customFormat="1" x14ac:dyDescent="0.2">
      <c r="B44" s="11"/>
      <c r="C44" s="95"/>
      <c r="D44" s="95"/>
      <c r="E44" s="95"/>
      <c r="F44" s="95"/>
      <c r="G44" s="95"/>
      <c r="H44" s="95"/>
      <c r="I44" s="100"/>
      <c r="J44" s="95"/>
      <c r="K44" s="100"/>
      <c r="L44" s="95"/>
    </row>
    <row r="45" spans="2:45" s="1" customFormat="1" x14ac:dyDescent="0.2">
      <c r="B45" s="11"/>
      <c r="C45" s="95"/>
      <c r="D45" s="95"/>
      <c r="E45" s="95"/>
      <c r="F45" s="95"/>
      <c r="G45" s="95"/>
      <c r="H45" s="95"/>
      <c r="I45" s="100"/>
      <c r="J45" s="95"/>
      <c r="K45" s="100"/>
      <c r="L45" s="95"/>
    </row>
    <row r="46" spans="2:45" s="1" customFormat="1" x14ac:dyDescent="0.2">
      <c r="B46" s="11"/>
      <c r="C46" s="95"/>
      <c r="D46" s="95"/>
      <c r="E46" s="95"/>
      <c r="F46" s="95"/>
      <c r="G46" s="95"/>
      <c r="H46" s="95"/>
      <c r="I46" s="100"/>
      <c r="J46" s="95"/>
      <c r="K46" s="100"/>
      <c r="L46" s="95"/>
    </row>
    <row r="47" spans="2:45" s="1" customFormat="1" x14ac:dyDescent="0.2"/>
    <row r="48" spans="2:45" s="1" customFormat="1" ht="24.95" customHeight="1" x14ac:dyDescent="0.2">
      <c r="B48" s="96" t="s">
        <v>154</v>
      </c>
      <c r="V48" s="135"/>
      <c r="W48" s="135"/>
      <c r="X48" s="135"/>
      <c r="Y48" s="135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</row>
    <row r="49" spans="2:45" s="1" customFormat="1" ht="25.5" x14ac:dyDescent="0.2">
      <c r="B49" s="2" t="s">
        <v>100</v>
      </c>
      <c r="C49" s="137">
        <v>2017</v>
      </c>
      <c r="D49" s="137">
        <v>2018</v>
      </c>
      <c r="E49" s="137">
        <v>2019</v>
      </c>
      <c r="F49" s="138">
        <v>2020</v>
      </c>
      <c r="G49" s="45">
        <v>2021</v>
      </c>
      <c r="H49" s="139" t="s">
        <v>82</v>
      </c>
      <c r="I49" s="139" t="s">
        <v>83</v>
      </c>
      <c r="K49" s="140"/>
      <c r="L49" s="141"/>
      <c r="V49" s="135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</row>
    <row r="50" spans="2:45" s="1" customFormat="1" x14ac:dyDescent="0.2">
      <c r="B50" s="43" t="s">
        <v>58</v>
      </c>
      <c r="C50" s="100">
        <f>'[1]2. Servizio Turistico'!C16</f>
        <v>7796</v>
      </c>
      <c r="D50" s="100">
        <f>'[1]2. Servizio Turistico'!D16</f>
        <v>8177</v>
      </c>
      <c r="E50" s="100">
        <f>'[1]2. Servizio Turistico'!E16</f>
        <v>7880</v>
      </c>
      <c r="F50" s="100">
        <f>'[1]2. Servizio Turistico'!F16</f>
        <v>1573</v>
      </c>
      <c r="G50" s="100">
        <f>'[1]2. Servizio Turistico'!G16</f>
        <v>1178</v>
      </c>
      <c r="H50" s="100">
        <f>G50-C50</f>
        <v>-6618</v>
      </c>
      <c r="I50" s="95">
        <f>(G50-C50)/C50</f>
        <v>-0.84889687018984095</v>
      </c>
      <c r="J50" s="100"/>
      <c r="K50" s="94"/>
    </row>
    <row r="51" spans="2:45" s="1" customFormat="1" x14ac:dyDescent="0.2">
      <c r="B51" s="43" t="s">
        <v>55</v>
      </c>
      <c r="C51" s="100">
        <f>'[1]2. Servizio Turistico'!C17</f>
        <v>10572</v>
      </c>
      <c r="D51" s="100">
        <f>'[1]2. Servizio Turistico'!D17</f>
        <v>11673</v>
      </c>
      <c r="E51" s="100">
        <f>'[1]2. Servizio Turistico'!E17</f>
        <v>12096</v>
      </c>
      <c r="F51" s="100">
        <f>'[1]2. Servizio Turistico'!F17</f>
        <v>7827</v>
      </c>
      <c r="G51" s="100">
        <f>'[1]2. Servizio Turistico'!G17</f>
        <v>8312</v>
      </c>
      <c r="H51" s="100">
        <f>G51-C51</f>
        <v>-2260</v>
      </c>
      <c r="I51" s="95">
        <f>(G51-C51)/C51</f>
        <v>-0.21377222852818767</v>
      </c>
      <c r="J51" s="100"/>
      <c r="K51" s="94"/>
    </row>
    <row r="52" spans="2:45" s="1" customFormat="1" x14ac:dyDescent="0.2">
      <c r="B52" s="43" t="s">
        <v>59</v>
      </c>
      <c r="C52" s="100">
        <f>'[1]2. Servizio Turistico'!C18</f>
        <v>91</v>
      </c>
      <c r="D52" s="100">
        <f>'[1]2. Servizio Turistico'!D18</f>
        <v>97</v>
      </c>
      <c r="E52" s="100">
        <f>'[1]2. Servizio Turistico'!E18</f>
        <v>159</v>
      </c>
      <c r="F52" s="100">
        <f>'[1]2. Servizio Turistico'!F18</f>
        <v>81</v>
      </c>
      <c r="G52" s="100">
        <f>'[1]2. Servizio Turistico'!G18</f>
        <v>95</v>
      </c>
      <c r="H52" s="100">
        <f>G52-C52</f>
        <v>4</v>
      </c>
      <c r="I52" s="95">
        <f>(G52-C52)/C52</f>
        <v>4.3956043956043959E-2</v>
      </c>
      <c r="J52" s="100"/>
      <c r="K52" s="94"/>
    </row>
    <row r="53" spans="2:45" s="1" customFormat="1" x14ac:dyDescent="0.2">
      <c r="B53" s="43" t="s">
        <v>60</v>
      </c>
      <c r="C53" s="100">
        <f>'[1]2. Servizio Turistico'!C19</f>
        <v>30</v>
      </c>
      <c r="D53" s="100">
        <f>'[1]2. Servizio Turistico'!D19</f>
        <v>110</v>
      </c>
      <c r="E53" s="100">
        <f>'[1]2. Servizio Turistico'!E19</f>
        <v>244</v>
      </c>
      <c r="F53" s="100">
        <f>'[1]2. Servizio Turistico'!F19</f>
        <v>81</v>
      </c>
      <c r="G53" s="100">
        <f>'[1]2. Servizio Turistico'!G19</f>
        <v>21</v>
      </c>
      <c r="H53" s="100">
        <f>G53-C53</f>
        <v>-9</v>
      </c>
      <c r="I53" s="95">
        <f>(G53-C53)/C53</f>
        <v>-0.3</v>
      </c>
      <c r="J53" s="100"/>
      <c r="K53" s="94"/>
    </row>
    <row r="54" spans="2:45" s="1" customFormat="1" ht="14.25" x14ac:dyDescent="0.2">
      <c r="B54" s="48" t="s">
        <v>29</v>
      </c>
      <c r="C54" s="97">
        <f>SUM(C50:C53)</f>
        <v>18489</v>
      </c>
      <c r="D54" s="97">
        <f t="shared" ref="D54:G54" si="7">SUM(D50:D53)</f>
        <v>20057</v>
      </c>
      <c r="E54" s="97">
        <f t="shared" si="7"/>
        <v>20379</v>
      </c>
      <c r="F54" s="97">
        <f t="shared" si="7"/>
        <v>9562</v>
      </c>
      <c r="G54" s="97">
        <f t="shared" si="7"/>
        <v>9606</v>
      </c>
      <c r="H54" s="97">
        <f>G54-C54</f>
        <v>-8883</v>
      </c>
      <c r="I54" s="98">
        <f>(G54-C54)/C54</f>
        <v>-0.48044783384715234</v>
      </c>
      <c r="J54" s="3"/>
      <c r="K54" s="13"/>
      <c r="V54" s="135"/>
      <c r="W54" s="135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</row>
    <row r="55" spans="2:45" s="1" customFormat="1" ht="24.95" customHeight="1" x14ac:dyDescent="0.2">
      <c r="B55" s="130" t="s">
        <v>199</v>
      </c>
      <c r="C55" s="133"/>
      <c r="D55" s="133"/>
      <c r="E55" s="133"/>
      <c r="F55" s="133"/>
      <c r="G55" s="133"/>
      <c r="H55" s="133"/>
      <c r="I55" s="133"/>
      <c r="J55" s="99"/>
      <c r="K55" s="100"/>
      <c r="L55" s="95"/>
      <c r="V55" s="135"/>
      <c r="W55" s="135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</row>
    <row r="56" spans="2:45" s="1" customFormat="1" ht="14.25" x14ac:dyDescent="0.2">
      <c r="B56" s="85"/>
      <c r="C56" s="88"/>
      <c r="D56" s="88"/>
      <c r="E56" s="88"/>
      <c r="F56" s="88"/>
      <c r="G56" s="88"/>
      <c r="H56" s="88"/>
      <c r="I56" s="100"/>
      <c r="J56" s="95"/>
      <c r="K56" s="100"/>
      <c r="L56" s="95"/>
      <c r="V56" s="135"/>
      <c r="W56" s="135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</row>
    <row r="57" spans="2:45" s="1" customFormat="1" ht="14.25" x14ac:dyDescent="0.2">
      <c r="B57" s="85"/>
      <c r="C57" s="85">
        <v>2017</v>
      </c>
      <c r="D57" s="85">
        <v>2018</v>
      </c>
      <c r="E57" s="85">
        <v>2019</v>
      </c>
      <c r="F57" s="85">
        <v>2020</v>
      </c>
      <c r="G57" s="169">
        <v>2021</v>
      </c>
      <c r="H57" s="169"/>
      <c r="I57" s="100"/>
      <c r="J57" s="95"/>
      <c r="K57" s="100"/>
      <c r="L57" s="95"/>
      <c r="V57" s="135"/>
      <c r="W57" s="135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</row>
    <row r="58" spans="2:45" s="1" customFormat="1" ht="14.25" x14ac:dyDescent="0.2">
      <c r="B58" s="177" t="s">
        <v>58</v>
      </c>
      <c r="C58" s="88">
        <f t="shared" ref="C58:G58" si="8">C50/$C$50*100</f>
        <v>100</v>
      </c>
      <c r="D58" s="88">
        <f t="shared" si="8"/>
        <v>104.88712160082095</v>
      </c>
      <c r="E58" s="88">
        <f t="shared" si="8"/>
        <v>101.07747562852745</v>
      </c>
      <c r="F58" s="88">
        <f t="shared" si="8"/>
        <v>20.177013853258082</v>
      </c>
      <c r="G58" s="88">
        <f t="shared" si="8"/>
        <v>15.110312981015905</v>
      </c>
      <c r="H58" s="88"/>
      <c r="I58" s="100"/>
      <c r="J58" s="95"/>
      <c r="K58" s="100"/>
      <c r="L58" s="95"/>
      <c r="V58" s="135"/>
      <c r="W58" s="135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</row>
    <row r="59" spans="2:45" s="1" customFormat="1" ht="14.25" x14ac:dyDescent="0.2">
      <c r="B59" s="177" t="s">
        <v>55</v>
      </c>
      <c r="C59" s="88">
        <f t="shared" ref="C59:G59" si="9">C51/$C$51*100</f>
        <v>100</v>
      </c>
      <c r="D59" s="88">
        <f t="shared" si="9"/>
        <v>110.41430192962542</v>
      </c>
      <c r="E59" s="88">
        <f t="shared" si="9"/>
        <v>114.41543700340522</v>
      </c>
      <c r="F59" s="88">
        <f t="shared" si="9"/>
        <v>74.03518728717367</v>
      </c>
      <c r="G59" s="88">
        <f t="shared" si="9"/>
        <v>78.622777147181239</v>
      </c>
      <c r="H59" s="88"/>
      <c r="I59" s="100"/>
      <c r="J59" s="95"/>
      <c r="K59" s="100"/>
      <c r="L59" s="95"/>
      <c r="V59" s="135"/>
      <c r="W59" s="135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</row>
    <row r="60" spans="2:45" s="1" customFormat="1" ht="14.25" x14ac:dyDescent="0.2">
      <c r="B60" s="177" t="s">
        <v>59</v>
      </c>
      <c r="C60" s="88">
        <f>C52/$C$52*100</f>
        <v>100</v>
      </c>
      <c r="D60" s="88">
        <f>D52/$C$52*100</f>
        <v>106.5934065934066</v>
      </c>
      <c r="E60" s="88">
        <f>E52/$C$52*100</f>
        <v>174.72527472527472</v>
      </c>
      <c r="F60" s="88">
        <f>F52/$C$52*100</f>
        <v>89.010989010989007</v>
      </c>
      <c r="G60" s="88">
        <f>G52/$C$52*100</f>
        <v>104.39560439560441</v>
      </c>
      <c r="H60" s="88"/>
      <c r="I60" s="100"/>
      <c r="J60" s="95"/>
      <c r="K60" s="100"/>
      <c r="L60" s="95"/>
      <c r="V60" s="135"/>
      <c r="W60" s="135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</row>
    <row r="61" spans="2:45" s="1" customFormat="1" ht="14.25" x14ac:dyDescent="0.2">
      <c r="B61" s="177" t="s">
        <v>60</v>
      </c>
      <c r="C61" s="88">
        <f>C53/$C$53*100</f>
        <v>100</v>
      </c>
      <c r="D61" s="88">
        <f t="shared" ref="D61:G61" si="10">D53/$C$53*100</f>
        <v>366.66666666666663</v>
      </c>
      <c r="E61" s="88">
        <f t="shared" si="10"/>
        <v>813.33333333333326</v>
      </c>
      <c r="F61" s="88">
        <f t="shared" si="10"/>
        <v>270</v>
      </c>
      <c r="G61" s="88">
        <f t="shared" si="10"/>
        <v>70</v>
      </c>
      <c r="H61" s="88"/>
      <c r="I61" s="100"/>
      <c r="J61" s="95"/>
      <c r="K61" s="100"/>
      <c r="L61" s="95"/>
      <c r="V61" s="135"/>
      <c r="W61" s="135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</row>
    <row r="62" spans="2:45" s="1" customFormat="1" x14ac:dyDescent="0.2"/>
    <row r="63" spans="2:45" s="1" customFormat="1" x14ac:dyDescent="0.2"/>
    <row r="64" spans="2:45" s="1" customFormat="1" x14ac:dyDescent="0.2"/>
    <row r="65" spans="2:45" s="1" customFormat="1" ht="24.95" customHeight="1" x14ac:dyDescent="0.2">
      <c r="B65" s="96" t="s">
        <v>155</v>
      </c>
      <c r="V65" s="135"/>
      <c r="W65" s="135"/>
      <c r="X65" s="135"/>
      <c r="Y65" s="135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</row>
    <row r="66" spans="2:45" s="1" customFormat="1" ht="25.5" x14ac:dyDescent="0.2">
      <c r="B66" s="2" t="s">
        <v>101</v>
      </c>
      <c r="C66" s="137">
        <v>2017</v>
      </c>
      <c r="D66" s="137">
        <v>2018</v>
      </c>
      <c r="E66" s="137">
        <v>2019</v>
      </c>
      <c r="F66" s="138">
        <v>2020</v>
      </c>
      <c r="G66" s="45">
        <v>2021</v>
      </c>
      <c r="H66" s="139" t="s">
        <v>197</v>
      </c>
      <c r="K66" s="140"/>
      <c r="L66" s="141"/>
      <c r="V66" s="135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</row>
    <row r="67" spans="2:45" s="1" customFormat="1" x14ac:dyDescent="0.2">
      <c r="B67" s="43" t="s">
        <v>58</v>
      </c>
      <c r="C67" s="100">
        <f>C32-C50</f>
        <v>385</v>
      </c>
      <c r="D67" s="100">
        <f t="shared" ref="D67:G67" si="11">D32-D50</f>
        <v>307</v>
      </c>
      <c r="E67" s="100">
        <f t="shared" si="11"/>
        <v>183</v>
      </c>
      <c r="F67" s="100">
        <f t="shared" si="11"/>
        <v>48</v>
      </c>
      <c r="G67" s="100">
        <f t="shared" si="11"/>
        <v>205</v>
      </c>
      <c r="H67" s="100">
        <f t="shared" ref="H67:H71" si="12">G67-C67</f>
        <v>-180</v>
      </c>
      <c r="J67" s="100"/>
      <c r="K67" s="94"/>
    </row>
    <row r="68" spans="2:45" s="1" customFormat="1" x14ac:dyDescent="0.2">
      <c r="B68" s="43" t="s">
        <v>55</v>
      </c>
      <c r="C68" s="100">
        <f>C33-C51</f>
        <v>4597</v>
      </c>
      <c r="D68" s="100">
        <f t="shared" ref="D68:G70" si="13">D33-D51</f>
        <v>3943</v>
      </c>
      <c r="E68" s="100">
        <f t="shared" si="13"/>
        <v>4426</v>
      </c>
      <c r="F68" s="100">
        <f t="shared" si="13"/>
        <v>1611</v>
      </c>
      <c r="G68" s="100">
        <f t="shared" si="13"/>
        <v>3933</v>
      </c>
      <c r="H68" s="100">
        <f t="shared" si="12"/>
        <v>-664</v>
      </c>
      <c r="J68" s="100"/>
      <c r="K68" s="94"/>
    </row>
    <row r="69" spans="2:45" s="1" customFormat="1" x14ac:dyDescent="0.2">
      <c r="B69" s="43" t="s">
        <v>59</v>
      </c>
      <c r="C69" s="100">
        <f>C34-C52</f>
        <v>-14</v>
      </c>
      <c r="D69" s="100">
        <f t="shared" si="13"/>
        <v>15</v>
      </c>
      <c r="E69" s="100">
        <f t="shared" si="13"/>
        <v>29</v>
      </c>
      <c r="F69" s="100">
        <f t="shared" si="13"/>
        <v>-46</v>
      </c>
      <c r="G69" s="100">
        <f t="shared" si="13"/>
        <v>-18</v>
      </c>
      <c r="H69" s="100">
        <f t="shared" si="12"/>
        <v>-4</v>
      </c>
      <c r="J69" s="100"/>
      <c r="K69" s="94"/>
    </row>
    <row r="70" spans="2:45" s="1" customFormat="1" x14ac:dyDescent="0.2">
      <c r="B70" s="43" t="s">
        <v>60</v>
      </c>
      <c r="C70" s="100">
        <f>C35-C53</f>
        <v>18</v>
      </c>
      <c r="D70" s="100">
        <f t="shared" si="13"/>
        <v>25</v>
      </c>
      <c r="E70" s="100">
        <f t="shared" si="13"/>
        <v>5</v>
      </c>
      <c r="F70" s="100">
        <f t="shared" si="13"/>
        <v>6</v>
      </c>
      <c r="G70" s="100">
        <f t="shared" si="13"/>
        <v>16</v>
      </c>
      <c r="H70" s="100">
        <f t="shared" si="12"/>
        <v>-2</v>
      </c>
      <c r="J70" s="100"/>
      <c r="K70" s="94"/>
    </row>
    <row r="71" spans="2:45" s="1" customFormat="1" ht="14.25" x14ac:dyDescent="0.2">
      <c r="B71" s="48" t="s">
        <v>29</v>
      </c>
      <c r="C71" s="97">
        <f t="shared" ref="C71:G71" si="14">C36-C54</f>
        <v>4986</v>
      </c>
      <c r="D71" s="97">
        <f t="shared" si="14"/>
        <v>4290</v>
      </c>
      <c r="E71" s="97">
        <f t="shared" si="14"/>
        <v>4643</v>
      </c>
      <c r="F71" s="97">
        <f t="shared" si="14"/>
        <v>1619</v>
      </c>
      <c r="G71" s="97">
        <f t="shared" si="14"/>
        <v>4136</v>
      </c>
      <c r="H71" s="97">
        <f t="shared" si="12"/>
        <v>-850</v>
      </c>
      <c r="J71" s="3"/>
      <c r="K71" s="13"/>
      <c r="V71" s="135"/>
      <c r="W71" s="135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</row>
    <row r="72" spans="2:45" s="1" customFormat="1" ht="24.95" customHeight="1" x14ac:dyDescent="0.2">
      <c r="B72" s="130" t="s">
        <v>199</v>
      </c>
      <c r="C72" s="133"/>
      <c r="D72" s="133"/>
      <c r="E72" s="133"/>
      <c r="F72" s="133"/>
      <c r="G72" s="133"/>
      <c r="H72" s="133"/>
      <c r="J72" s="99"/>
      <c r="K72" s="100"/>
      <c r="L72" s="95"/>
      <c r="V72" s="135"/>
      <c r="W72" s="135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</row>
    <row r="73" spans="2:45" s="1" customFormat="1" ht="14.25" x14ac:dyDescent="0.2">
      <c r="C73" s="100"/>
      <c r="D73" s="100"/>
      <c r="E73" s="100"/>
      <c r="F73" s="100"/>
      <c r="G73" s="100"/>
      <c r="H73" s="100"/>
      <c r="I73" s="100"/>
      <c r="J73" s="95"/>
      <c r="K73" s="100"/>
      <c r="L73" s="95"/>
      <c r="V73" s="135"/>
      <c r="W73" s="135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</row>
    <row r="74" spans="2:45" s="1" customFormat="1" ht="14.25" x14ac:dyDescent="0.2">
      <c r="B74" s="85"/>
      <c r="C74" s="85"/>
      <c r="D74" s="85"/>
      <c r="E74" s="85"/>
      <c r="F74" s="85"/>
      <c r="G74" s="169"/>
      <c r="H74" s="134"/>
      <c r="I74" s="100"/>
      <c r="J74" s="95"/>
      <c r="K74" s="100"/>
      <c r="L74" s="95"/>
      <c r="V74" s="135"/>
      <c r="W74" s="135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</row>
    <row r="75" spans="2:45" s="1" customFormat="1" ht="14.25" x14ac:dyDescent="0.2">
      <c r="B75" s="177"/>
      <c r="C75" s="88"/>
      <c r="D75" s="88"/>
      <c r="E75" s="88"/>
      <c r="F75" s="88"/>
      <c r="G75" s="88"/>
      <c r="H75" s="100"/>
      <c r="I75" s="100"/>
      <c r="J75" s="95"/>
      <c r="K75" s="100"/>
      <c r="L75" s="95"/>
      <c r="V75" s="135"/>
      <c r="W75" s="135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</row>
    <row r="76" spans="2:45" s="1" customFormat="1" ht="14.25" x14ac:dyDescent="0.2">
      <c r="B76" s="85"/>
      <c r="C76" s="85">
        <v>2017</v>
      </c>
      <c r="D76" s="85">
        <v>2018</v>
      </c>
      <c r="E76" s="85">
        <v>2019</v>
      </c>
      <c r="F76" s="85">
        <v>2020</v>
      </c>
      <c r="G76" s="169">
        <v>2021</v>
      </c>
      <c r="H76" s="100"/>
      <c r="I76" s="100"/>
      <c r="J76" s="95"/>
      <c r="K76" s="100"/>
      <c r="L76" s="95"/>
      <c r="V76" s="135"/>
      <c r="W76" s="135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</row>
    <row r="77" spans="2:45" s="1" customFormat="1" ht="14.25" x14ac:dyDescent="0.2">
      <c r="B77" s="177" t="s">
        <v>58</v>
      </c>
      <c r="C77" s="88">
        <f>C67/$C$67*100</f>
        <v>100</v>
      </c>
      <c r="D77" s="88">
        <f>D67/$C$67*100</f>
        <v>79.740259740259745</v>
      </c>
      <c r="E77" s="88">
        <f>E67/$C$67*100</f>
        <v>47.532467532467528</v>
      </c>
      <c r="F77" s="88">
        <f>F67/$C$67*100</f>
        <v>12.467532467532468</v>
      </c>
      <c r="G77" s="88">
        <f>G67/$C$67*100</f>
        <v>53.246753246753244</v>
      </c>
      <c r="H77" s="100"/>
      <c r="I77" s="100"/>
      <c r="J77" s="95"/>
      <c r="K77" s="100"/>
      <c r="L77" s="95"/>
      <c r="V77" s="135"/>
      <c r="W77" s="135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</row>
    <row r="78" spans="2:45" s="1" customFormat="1" ht="14.25" x14ac:dyDescent="0.2">
      <c r="B78" s="177" t="s">
        <v>55</v>
      </c>
      <c r="C78" s="88">
        <f>-C68/$C$68*100</f>
        <v>-100</v>
      </c>
      <c r="D78" s="88">
        <f t="shared" ref="D78:G78" si="15">-D68/$C$68*100</f>
        <v>-85.773330432891015</v>
      </c>
      <c r="E78" s="88">
        <f t="shared" si="15"/>
        <v>-96.280182727866006</v>
      </c>
      <c r="F78" s="88">
        <f t="shared" si="15"/>
        <v>-35.044594300630841</v>
      </c>
      <c r="G78" s="88">
        <f t="shared" si="15"/>
        <v>-85.555797259082013</v>
      </c>
      <c r="H78" s="100"/>
      <c r="I78" s="100"/>
      <c r="J78" s="95"/>
      <c r="K78" s="100"/>
      <c r="L78" s="95"/>
      <c r="V78" s="135"/>
      <c r="W78" s="135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</row>
    <row r="79" spans="2:45" s="1" customFormat="1" ht="14.25" x14ac:dyDescent="0.2">
      <c r="B79" s="177" t="s">
        <v>59</v>
      </c>
      <c r="C79" s="88">
        <f>C69/$C$69*100</f>
        <v>100</v>
      </c>
      <c r="D79" s="88">
        <f>D69/$C$69*100</f>
        <v>-107.14285714285714</v>
      </c>
      <c r="E79" s="88">
        <f>E69/$C$69*100</f>
        <v>-207.14285714285717</v>
      </c>
      <c r="F79" s="88">
        <f>F69/$C$69*100</f>
        <v>328.57142857142856</v>
      </c>
      <c r="G79" s="88">
        <f>G69/$C$69*100</f>
        <v>128.57142857142858</v>
      </c>
      <c r="H79" s="100"/>
      <c r="I79" s="100"/>
      <c r="J79" s="95"/>
      <c r="K79" s="100"/>
      <c r="L79" s="95"/>
      <c r="V79" s="135"/>
      <c r="W79" s="135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</row>
    <row r="80" spans="2:45" s="1" customFormat="1" x14ac:dyDescent="0.2">
      <c r="B80" s="177" t="s">
        <v>60</v>
      </c>
      <c r="C80" s="88">
        <f>C70/$C$70*100</f>
        <v>100</v>
      </c>
      <c r="D80" s="88">
        <f>D70/$C$70*100</f>
        <v>138.88888888888889</v>
      </c>
      <c r="E80" s="88">
        <f>E70/$C$70*100</f>
        <v>27.777777777777779</v>
      </c>
      <c r="F80" s="88">
        <f>F70/$C$70*100</f>
        <v>33.333333333333329</v>
      </c>
      <c r="G80" s="88">
        <f>G70/$C$70*100</f>
        <v>88.888888888888886</v>
      </c>
    </row>
    <row r="81" spans="2:7" s="1" customFormat="1" x14ac:dyDescent="0.2">
      <c r="B81" s="85"/>
      <c r="C81" s="85"/>
      <c r="D81" s="85"/>
      <c r="E81" s="85"/>
      <c r="F81" s="85"/>
      <c r="G81" s="85"/>
    </row>
    <row r="82" spans="2:7" s="1" customFormat="1" x14ac:dyDescent="0.2"/>
    <row r="83" spans="2:7" s="1" customFormat="1" x14ac:dyDescent="0.2"/>
    <row r="84" spans="2:7" s="1" customFormat="1" x14ac:dyDescent="0.2"/>
    <row r="85" spans="2:7" s="1" customFormat="1" x14ac:dyDescent="0.2"/>
    <row r="86" spans="2:7" s="1" customFormat="1" x14ac:dyDescent="0.2"/>
  </sheetData>
  <sheetProtection sheet="1" objects="1" scenarios="1"/>
  <mergeCells count="6">
    <mergeCell ref="B26:T28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20919-3730-4B1C-B776-C6CC16408763}">
  <sheetPr>
    <tabColor theme="0"/>
    <pageSetUpPr fitToPage="1"/>
  </sheetPr>
  <dimension ref="B2:AS87"/>
  <sheetViews>
    <sheetView zoomScaleNormal="100" zoomScalePageLayoutView="125" workbookViewId="0">
      <selection activeCell="U3" sqref="U3"/>
    </sheetView>
  </sheetViews>
  <sheetFormatPr defaultColWidth="8.75" defaultRowHeight="12.75" x14ac:dyDescent="0.2"/>
  <cols>
    <col min="1" max="1" width="4.125" style="31" customWidth="1"/>
    <col min="2" max="2" width="18.875" style="31" customWidth="1"/>
    <col min="3" max="7" width="8.625" style="31" bestFit="1" customWidth="1"/>
    <col min="8" max="8" width="8.125" style="31" customWidth="1"/>
    <col min="9" max="9" width="8.625" style="31" bestFit="1" customWidth="1"/>
    <col min="10" max="10" width="10" style="31" customWidth="1"/>
    <col min="11" max="11" width="8.125" style="31" customWidth="1"/>
    <col min="12" max="12" width="8.625" style="31" bestFit="1" customWidth="1"/>
    <col min="13" max="20" width="8.125" style="31" customWidth="1"/>
    <col min="21" max="23" width="8.75" style="31"/>
    <col min="24" max="28" width="9.75" style="31" bestFit="1" customWidth="1"/>
    <col min="29" max="16384" width="8.75" style="31"/>
  </cols>
  <sheetData>
    <row r="2" spans="2:44" ht="15" customHeight="1" x14ac:dyDescent="0.2">
      <c r="B2" s="183" t="s">
        <v>184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2:44" x14ac:dyDescent="0.2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2:44" x14ac:dyDescent="0.2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</row>
    <row r="5" spans="2:44" ht="13.5" customHeight="1" x14ac:dyDescent="0.2">
      <c r="C5" s="33"/>
      <c r="D5" s="33"/>
      <c r="E5" s="33"/>
      <c r="F5" s="33"/>
      <c r="G5" s="33"/>
      <c r="H5" s="33"/>
      <c r="I5" s="33"/>
      <c r="J5" s="33"/>
      <c r="K5" s="33"/>
      <c r="L5" s="33"/>
      <c r="O5" s="31" t="s">
        <v>23</v>
      </c>
      <c r="V5" s="117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</row>
    <row r="6" spans="2:44" s="43" customFormat="1" ht="24.95" customHeight="1" x14ac:dyDescent="0.2">
      <c r="B6" s="35" t="s">
        <v>186</v>
      </c>
      <c r="C6" s="33"/>
      <c r="D6" s="33"/>
      <c r="E6" s="33"/>
      <c r="F6" s="33"/>
      <c r="G6" s="33"/>
      <c r="H6" s="33"/>
      <c r="I6" s="33"/>
      <c r="J6" s="33"/>
      <c r="K6" s="119"/>
      <c r="L6" s="119"/>
      <c r="M6" s="119"/>
      <c r="N6" s="119"/>
      <c r="O6" s="33"/>
      <c r="P6" s="33"/>
      <c r="Q6" s="33"/>
      <c r="V6" s="17"/>
      <c r="W6" s="31"/>
      <c r="X6" s="31"/>
      <c r="Y6" s="31"/>
      <c r="Z6" s="31"/>
      <c r="AA6" s="31"/>
      <c r="AB6" s="31"/>
      <c r="AC6" s="118"/>
      <c r="AD6" s="118"/>
      <c r="AE6" s="118"/>
      <c r="AF6" s="118"/>
      <c r="AG6" s="118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2:44" ht="24.75" customHeight="1" x14ac:dyDescent="0.2">
      <c r="B7" s="148" t="s">
        <v>64</v>
      </c>
      <c r="C7" s="190" t="s">
        <v>92</v>
      </c>
      <c r="D7" s="190"/>
      <c r="E7" s="190"/>
      <c r="F7" s="205" t="s">
        <v>93</v>
      </c>
      <c r="G7" s="205"/>
      <c r="H7" s="205"/>
      <c r="I7" s="205" t="s">
        <v>94</v>
      </c>
      <c r="J7" s="205"/>
      <c r="K7" s="119"/>
      <c r="L7" s="119"/>
      <c r="M7" s="119"/>
      <c r="N7" s="119"/>
      <c r="O7" s="206"/>
      <c r="P7" s="206"/>
      <c r="Q7" s="206"/>
      <c r="AC7" s="118"/>
      <c r="AD7" s="118"/>
      <c r="AE7" s="118"/>
      <c r="AF7" s="118"/>
    </row>
    <row r="8" spans="2:44" ht="35.1" customHeight="1" x14ac:dyDescent="0.2">
      <c r="B8" s="120"/>
      <c r="C8" s="39" t="s">
        <v>96</v>
      </c>
      <c r="D8" s="40" t="s">
        <v>80</v>
      </c>
      <c r="E8" s="40" t="s">
        <v>81</v>
      </c>
      <c r="F8" s="39" t="s">
        <v>96</v>
      </c>
      <c r="G8" s="40" t="s">
        <v>80</v>
      </c>
      <c r="H8" s="40" t="s">
        <v>81</v>
      </c>
      <c r="I8" s="39" t="s">
        <v>96</v>
      </c>
      <c r="J8" s="40" t="s">
        <v>97</v>
      </c>
      <c r="K8" s="119"/>
      <c r="L8" s="119"/>
      <c r="M8" s="119"/>
      <c r="N8" s="119"/>
      <c r="O8" s="121"/>
      <c r="P8" s="119"/>
      <c r="Q8" s="119"/>
      <c r="AC8" s="118"/>
      <c r="AD8" s="118"/>
      <c r="AE8" s="118"/>
      <c r="AF8" s="118"/>
    </row>
    <row r="9" spans="2:44" ht="14.25" x14ac:dyDescent="0.2">
      <c r="B9" s="131" t="s">
        <v>62</v>
      </c>
      <c r="C9" s="8">
        <f>G26</f>
        <v>1296</v>
      </c>
      <c r="D9" s="3">
        <f>G26-F26</f>
        <v>-248</v>
      </c>
      <c r="E9" s="13">
        <f>(G26-F26)/F26</f>
        <v>-0.16062176165803108</v>
      </c>
      <c r="F9" s="8">
        <f>G45</f>
        <v>1092</v>
      </c>
      <c r="G9" s="3">
        <f>G45-F45</f>
        <v>-396</v>
      </c>
      <c r="H9" s="13">
        <f>(G45-F45)/F45</f>
        <v>-0.2661290322580645</v>
      </c>
      <c r="I9" s="8">
        <f>G64</f>
        <v>204</v>
      </c>
      <c r="J9" s="3">
        <f>G64-F64</f>
        <v>148</v>
      </c>
      <c r="K9" s="119"/>
      <c r="L9" s="119"/>
      <c r="M9" s="119"/>
      <c r="N9" s="119"/>
      <c r="O9" s="3"/>
      <c r="P9" s="122"/>
      <c r="Q9" s="123"/>
      <c r="AC9" s="17"/>
      <c r="AD9" s="17"/>
      <c r="AE9" s="17"/>
      <c r="AF9" s="17"/>
    </row>
    <row r="10" spans="2:44" ht="14.25" x14ac:dyDescent="0.2">
      <c r="B10" s="31" t="s">
        <v>63</v>
      </c>
      <c r="C10" s="8">
        <f>G27</f>
        <v>87</v>
      </c>
      <c r="D10" s="3">
        <f>G27-F27</f>
        <v>10</v>
      </c>
      <c r="E10" s="13">
        <f>(G27-F27)/F27</f>
        <v>0.12987012987012986</v>
      </c>
      <c r="F10" s="8">
        <f>G46</f>
        <v>86</v>
      </c>
      <c r="G10" s="3">
        <f>G46-F46</f>
        <v>1</v>
      </c>
      <c r="H10" s="13">
        <f>(G46-F46)/F46</f>
        <v>1.1764705882352941E-2</v>
      </c>
      <c r="I10" s="8">
        <f>G65</f>
        <v>1</v>
      </c>
      <c r="J10" s="3">
        <f>G65-F65</f>
        <v>9</v>
      </c>
      <c r="K10" s="119"/>
      <c r="L10" s="119"/>
      <c r="M10" s="119"/>
      <c r="N10" s="119"/>
      <c r="O10" s="3"/>
      <c r="P10" s="122"/>
      <c r="Q10" s="123"/>
      <c r="AC10" s="17"/>
      <c r="AD10" s="17"/>
      <c r="AE10" s="17"/>
      <c r="AF10" s="17"/>
    </row>
    <row r="11" spans="2:44" ht="14.25" customHeight="1" x14ac:dyDescent="0.2">
      <c r="B11" s="31" t="s">
        <v>73</v>
      </c>
      <c r="C11" s="8">
        <f>G28</f>
        <v>0</v>
      </c>
      <c r="D11" s="3">
        <f>G28-F28</f>
        <v>0</v>
      </c>
      <c r="E11" s="123" t="s">
        <v>75</v>
      </c>
      <c r="F11" s="8">
        <f>G47</f>
        <v>0</v>
      </c>
      <c r="G11" s="3">
        <f>G47-F47</f>
        <v>0</v>
      </c>
      <c r="H11" s="123" t="s">
        <v>75</v>
      </c>
      <c r="I11" s="8">
        <f>G66</f>
        <v>0</v>
      </c>
      <c r="J11" s="3">
        <f>G66-F66</f>
        <v>0</v>
      </c>
      <c r="K11" s="119"/>
      <c r="L11" s="119"/>
      <c r="M11" s="119"/>
      <c r="N11" s="119"/>
      <c r="O11" s="3"/>
      <c r="P11" s="122"/>
      <c r="Q11" s="123"/>
      <c r="AC11" s="17"/>
      <c r="AD11" s="17"/>
      <c r="AE11" s="17"/>
      <c r="AF11" s="17"/>
    </row>
    <row r="12" spans="2:44" ht="24.75" customHeight="1" x14ac:dyDescent="0.2">
      <c r="B12" s="127" t="s">
        <v>98</v>
      </c>
      <c r="C12" s="9">
        <f>G29</f>
        <v>1383</v>
      </c>
      <c r="D12" s="3">
        <f>G29-F29</f>
        <v>-238</v>
      </c>
      <c r="E12" s="13">
        <f>(G29-F29)/F29</f>
        <v>-0.14682294879703886</v>
      </c>
      <c r="F12" s="8">
        <f>G48</f>
        <v>1178</v>
      </c>
      <c r="G12" s="3">
        <f>G48-F48</f>
        <v>-395</v>
      </c>
      <c r="H12" s="13">
        <f>(G48-F48)/F48</f>
        <v>-0.25111252383979654</v>
      </c>
      <c r="I12" s="8">
        <f>G67</f>
        <v>205</v>
      </c>
      <c r="J12" s="3">
        <f>G67-F67</f>
        <v>157</v>
      </c>
      <c r="K12" s="119"/>
      <c r="L12" s="119"/>
      <c r="M12" s="119"/>
      <c r="N12" s="119"/>
      <c r="O12" s="3"/>
      <c r="P12" s="122"/>
      <c r="Q12" s="123"/>
      <c r="AC12" s="17"/>
      <c r="AD12" s="17"/>
      <c r="AE12" s="17"/>
      <c r="AF12" s="17"/>
    </row>
    <row r="13" spans="2:44" ht="24.95" customHeight="1" x14ac:dyDescent="0.2">
      <c r="B13" s="130" t="s">
        <v>198</v>
      </c>
      <c r="C13" s="42"/>
      <c r="D13" s="42"/>
      <c r="E13" s="42"/>
      <c r="F13" s="42"/>
      <c r="G13" s="42"/>
      <c r="H13" s="42"/>
      <c r="I13" s="42"/>
      <c r="J13" s="42"/>
      <c r="K13" s="119"/>
      <c r="L13" s="119"/>
      <c r="M13" s="119"/>
      <c r="N13" s="119"/>
      <c r="AC13" s="17"/>
      <c r="AD13" s="118"/>
      <c r="AE13" s="117"/>
      <c r="AF13" s="118"/>
    </row>
    <row r="14" spans="2:44" ht="14.25" x14ac:dyDescent="0.2">
      <c r="K14" s="119"/>
      <c r="L14" s="119"/>
      <c r="M14" s="119"/>
      <c r="N14" s="119"/>
      <c r="AC14" s="17"/>
      <c r="AD14" s="118"/>
      <c r="AE14" s="117"/>
      <c r="AF14" s="118"/>
    </row>
    <row r="15" spans="2:44" ht="14.25" customHeight="1" x14ac:dyDescent="0.2">
      <c r="B15" s="131"/>
      <c r="L15" s="119"/>
      <c r="N15" s="70"/>
      <c r="P15" s="43"/>
      <c r="R15" s="43"/>
      <c r="T15" s="43"/>
      <c r="V15" s="43"/>
      <c r="AC15" s="17"/>
      <c r="AD15" s="118"/>
      <c r="AE15" s="117"/>
      <c r="AF15" s="118"/>
    </row>
    <row r="16" spans="2:44" ht="14.25" customHeight="1" x14ac:dyDescent="0.2">
      <c r="K16" s="119"/>
      <c r="L16" s="119"/>
      <c r="M16" s="119"/>
      <c r="N16" s="119"/>
      <c r="AC16" s="17"/>
      <c r="AD16" s="118"/>
      <c r="AE16" s="117"/>
      <c r="AF16" s="118"/>
    </row>
    <row r="17" spans="2:32" ht="14.25" x14ac:dyDescent="0.2">
      <c r="V17" s="1"/>
      <c r="AC17" s="1"/>
      <c r="AD17" s="118"/>
      <c r="AE17" s="118"/>
      <c r="AF17" s="118"/>
    </row>
    <row r="18" spans="2:32" ht="14.25" x14ac:dyDescent="0.2">
      <c r="V18" s="1"/>
      <c r="AC18" s="1"/>
      <c r="AD18" s="118"/>
      <c r="AE18" s="118"/>
      <c r="AF18" s="118"/>
    </row>
    <row r="19" spans="2:32" ht="14.25" x14ac:dyDescent="0.2">
      <c r="V19" s="1"/>
      <c r="W19" s="1"/>
      <c r="X19" s="1"/>
      <c r="Y19" s="1"/>
      <c r="Z19" s="1"/>
      <c r="AA19" s="1"/>
      <c r="AB19" s="1"/>
      <c r="AC19" s="1"/>
      <c r="AD19" s="118"/>
      <c r="AE19" s="118"/>
      <c r="AF19" s="118"/>
    </row>
    <row r="20" spans="2:32" ht="14.25" x14ac:dyDescent="0.2">
      <c r="B20" s="183" t="s">
        <v>185</v>
      </c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V20" s="1"/>
      <c r="W20" s="1"/>
      <c r="X20" s="1"/>
      <c r="Y20" s="1"/>
      <c r="Z20" s="1"/>
      <c r="AA20" s="1"/>
      <c r="AB20" s="1"/>
      <c r="AC20" s="1"/>
      <c r="AD20" s="118"/>
      <c r="AE20" s="118"/>
      <c r="AF20" s="126"/>
    </row>
    <row r="21" spans="2:32" ht="14.25" x14ac:dyDescent="0.2"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V21" s="1"/>
      <c r="W21" s="1"/>
      <c r="X21" s="1"/>
      <c r="Y21" s="1"/>
      <c r="Z21" s="1"/>
      <c r="AA21" s="1"/>
      <c r="AB21" s="1"/>
      <c r="AC21" s="1"/>
      <c r="AD21" s="118"/>
      <c r="AE21" s="118"/>
      <c r="AF21" s="118"/>
    </row>
    <row r="22" spans="2:32" ht="14.25" x14ac:dyDescent="0.2"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V22" s="1"/>
      <c r="W22" s="1"/>
      <c r="X22" s="1"/>
      <c r="Y22" s="1"/>
      <c r="Z22" s="1"/>
      <c r="AA22" s="1"/>
      <c r="AB22" s="1"/>
      <c r="AC22" s="1"/>
      <c r="AD22" s="118"/>
      <c r="AE22" s="118"/>
      <c r="AF22" s="118"/>
    </row>
    <row r="23" spans="2:32" ht="14.25" x14ac:dyDescent="0.2">
      <c r="V23" s="1"/>
      <c r="W23" s="1"/>
      <c r="X23" s="1"/>
      <c r="Y23" s="1"/>
      <c r="Z23" s="1"/>
      <c r="AA23" s="1"/>
      <c r="AB23" s="1"/>
      <c r="AC23" s="1"/>
      <c r="AD23" s="118"/>
      <c r="AE23" s="118"/>
      <c r="AF23" s="118"/>
    </row>
    <row r="24" spans="2:32" ht="24.95" customHeight="1" x14ac:dyDescent="0.2">
      <c r="B24" s="35" t="s">
        <v>187</v>
      </c>
      <c r="V24" s="1"/>
      <c r="W24" s="1"/>
      <c r="X24" s="1"/>
      <c r="Y24" s="1"/>
      <c r="Z24" s="1"/>
      <c r="AA24" s="1"/>
      <c r="AB24" s="1"/>
      <c r="AC24" s="1"/>
      <c r="AD24" s="118"/>
      <c r="AE24" s="118"/>
      <c r="AF24" s="118"/>
    </row>
    <row r="25" spans="2:32" ht="25.5" x14ac:dyDescent="0.2">
      <c r="B25" s="38" t="s">
        <v>99</v>
      </c>
      <c r="C25" s="44">
        <v>2017</v>
      </c>
      <c r="D25" s="44">
        <v>2018</v>
      </c>
      <c r="E25" s="44">
        <v>2019</v>
      </c>
      <c r="F25" s="45">
        <v>2020</v>
      </c>
      <c r="G25" s="45">
        <v>2021</v>
      </c>
      <c r="H25" s="40" t="s">
        <v>82</v>
      </c>
      <c r="I25" s="40" t="s">
        <v>83</v>
      </c>
      <c r="K25" s="119"/>
      <c r="L25" s="132"/>
      <c r="V25" s="1"/>
      <c r="W25" s="1"/>
      <c r="X25" s="1"/>
      <c r="Y25" s="1"/>
      <c r="Z25" s="1"/>
      <c r="AA25" s="1"/>
      <c r="AB25" s="1"/>
      <c r="AC25" s="1"/>
      <c r="AD25" s="118"/>
      <c r="AE25" s="118"/>
      <c r="AF25" s="118"/>
    </row>
    <row r="26" spans="2:32" ht="14.25" x14ac:dyDescent="0.2">
      <c r="B26" s="131" t="s">
        <v>62</v>
      </c>
      <c r="C26" s="3">
        <f>'[1]2. Strutture ricettive'!C9</f>
        <v>7924</v>
      </c>
      <c r="D26" s="3">
        <f>'[1]2. Strutture ricettive'!D9</f>
        <v>8338</v>
      </c>
      <c r="E26" s="3">
        <f>'[1]2. Strutture ricettive'!E9</f>
        <v>7933</v>
      </c>
      <c r="F26" s="3">
        <f>'[1]2. Strutture ricettive'!F9</f>
        <v>1544</v>
      </c>
      <c r="G26" s="3">
        <f>'[1]2. Strutture ricettive'!G9</f>
        <v>1296</v>
      </c>
      <c r="H26" s="3">
        <f>G26-C26</f>
        <v>-6628</v>
      </c>
      <c r="I26" s="13">
        <f>(G26-C26)/C26</f>
        <v>-0.83644623927309436</v>
      </c>
      <c r="V26" s="1"/>
      <c r="W26" s="1"/>
      <c r="X26" s="1"/>
      <c r="Y26" s="1"/>
      <c r="Z26" s="1"/>
      <c r="AA26" s="1"/>
      <c r="AB26" s="1"/>
      <c r="AC26" s="1"/>
      <c r="AD26" s="118"/>
      <c r="AE26" s="118"/>
      <c r="AF26" s="118"/>
    </row>
    <row r="27" spans="2:32" x14ac:dyDescent="0.2">
      <c r="B27" s="31" t="s">
        <v>63</v>
      </c>
      <c r="C27" s="3">
        <f>'[1]2. Strutture ricettive'!C10</f>
        <v>257</v>
      </c>
      <c r="D27" s="3">
        <f>'[1]2. Strutture ricettive'!D10</f>
        <v>146</v>
      </c>
      <c r="E27" s="3">
        <f>'[1]2. Strutture ricettive'!E10</f>
        <v>130</v>
      </c>
      <c r="F27" s="3">
        <f>'[1]2. Strutture ricettive'!F10</f>
        <v>77</v>
      </c>
      <c r="G27" s="3">
        <f>'[1]2. Strutture ricettive'!G10</f>
        <v>87</v>
      </c>
      <c r="H27" s="3">
        <f>G27-C27</f>
        <v>-170</v>
      </c>
      <c r="I27" s="13">
        <f>(G27-C27)/C27</f>
        <v>-0.66147859922178986</v>
      </c>
      <c r="V27" s="1"/>
      <c r="W27" s="1"/>
      <c r="X27" s="1"/>
      <c r="Y27" s="1"/>
      <c r="Z27" s="1"/>
      <c r="AA27" s="1"/>
      <c r="AB27" s="1"/>
      <c r="AC27" s="1"/>
    </row>
    <row r="28" spans="2:32" x14ac:dyDescent="0.2">
      <c r="B28" s="31" t="s">
        <v>73</v>
      </c>
      <c r="C28" s="3">
        <f>'[1]2. Strutture ricettive'!C11</f>
        <v>0</v>
      </c>
      <c r="D28" s="3">
        <f>'[1]2. Strutture ricettive'!D11</f>
        <v>0</v>
      </c>
      <c r="E28" s="3">
        <f>'[1]2. Strutture ricettive'!E11</f>
        <v>0</v>
      </c>
      <c r="F28" s="3">
        <f>'[1]2. Strutture ricettive'!F11</f>
        <v>0</v>
      </c>
      <c r="G28" s="3">
        <f>'[1]2. Strutture ricettive'!G11</f>
        <v>0</v>
      </c>
      <c r="H28" s="3">
        <f>G28-C28</f>
        <v>0</v>
      </c>
      <c r="I28" s="123" t="s">
        <v>75</v>
      </c>
      <c r="V28" s="1"/>
      <c r="W28" s="1"/>
      <c r="X28" s="1"/>
      <c r="Y28" s="1"/>
      <c r="Z28" s="1"/>
      <c r="AA28" s="1"/>
      <c r="AB28" s="1"/>
      <c r="AC28" s="1"/>
    </row>
    <row r="29" spans="2:32" x14ac:dyDescent="0.2">
      <c r="B29" s="127" t="s">
        <v>182</v>
      </c>
      <c r="C29" s="9">
        <f>SUM(C26:C28)</f>
        <v>8181</v>
      </c>
      <c r="D29" s="9">
        <f>SUM(D26:D28)</f>
        <v>8484</v>
      </c>
      <c r="E29" s="9">
        <f>SUM(E26:E28)</f>
        <v>8063</v>
      </c>
      <c r="F29" s="9">
        <f>SUM(F26:F28)</f>
        <v>1621</v>
      </c>
      <c r="G29" s="9">
        <f>SUM(G26:G28)</f>
        <v>1383</v>
      </c>
      <c r="H29" s="9">
        <f>G29-C29</f>
        <v>-6798</v>
      </c>
      <c r="I29" s="49">
        <f>(G29-C29)/C29</f>
        <v>-0.83094976164283096</v>
      </c>
      <c r="V29" s="1"/>
      <c r="W29" s="1"/>
      <c r="X29" s="1"/>
      <c r="Y29" s="1"/>
      <c r="Z29" s="1"/>
      <c r="AA29" s="1"/>
      <c r="AB29" s="1"/>
      <c r="AC29" s="1"/>
    </row>
    <row r="30" spans="2:32" s="1" customFormat="1" ht="24.95" customHeight="1" x14ac:dyDescent="0.2">
      <c r="B30" s="130" t="s">
        <v>199</v>
      </c>
      <c r="C30" s="133"/>
      <c r="D30" s="133"/>
      <c r="E30" s="133"/>
      <c r="F30" s="133"/>
      <c r="G30" s="133"/>
      <c r="H30" s="133"/>
      <c r="I30" s="133"/>
      <c r="J30" s="99"/>
      <c r="K30" s="100"/>
      <c r="L30" s="95"/>
    </row>
    <row r="31" spans="2:32" s="1" customFormat="1" x14ac:dyDescent="0.2">
      <c r="C31" s="95"/>
      <c r="D31" s="95"/>
      <c r="E31" s="95"/>
      <c r="F31" s="95"/>
      <c r="G31" s="95"/>
      <c r="H31" s="95"/>
      <c r="I31" s="100"/>
      <c r="J31" s="95"/>
      <c r="K31" s="100"/>
      <c r="L31" s="95"/>
    </row>
    <row r="32" spans="2:32" s="1" customFormat="1" x14ac:dyDescent="0.2">
      <c r="B32" s="85"/>
      <c r="C32" s="85">
        <v>2017</v>
      </c>
      <c r="D32" s="85">
        <v>2018</v>
      </c>
      <c r="E32" s="85">
        <v>2019</v>
      </c>
      <c r="F32" s="85">
        <v>2020</v>
      </c>
      <c r="G32" s="169">
        <v>2021</v>
      </c>
      <c r="H32" s="134"/>
      <c r="I32" s="100"/>
      <c r="J32" s="95"/>
      <c r="K32" s="100"/>
      <c r="L32" s="95"/>
    </row>
    <row r="33" spans="2:45" s="1" customFormat="1" x14ac:dyDescent="0.2">
      <c r="B33" s="178" t="s">
        <v>62</v>
      </c>
      <c r="C33" s="88">
        <f>C26/$C$26*100</f>
        <v>100</v>
      </c>
      <c r="D33" s="88">
        <f>D26/$C$26*100</f>
        <v>105.2246340232206</v>
      </c>
      <c r="E33" s="88">
        <f>E26/$C$26*100</f>
        <v>100.1135790005048</v>
      </c>
      <c r="F33" s="88">
        <f>F26/$C$26*100</f>
        <v>19.485108531044926</v>
      </c>
      <c r="G33" s="88">
        <f>G26/$C$26*100</f>
        <v>16.355376072690561</v>
      </c>
      <c r="H33" s="100"/>
      <c r="I33" s="100"/>
      <c r="J33" s="95"/>
      <c r="K33" s="100"/>
      <c r="L33" s="95"/>
    </row>
    <row r="34" spans="2:45" s="1" customFormat="1" x14ac:dyDescent="0.2">
      <c r="B34" s="85" t="s">
        <v>63</v>
      </c>
      <c r="C34" s="88">
        <f>C27/$C$27*100</f>
        <v>100</v>
      </c>
      <c r="D34" s="88">
        <f>D27/$C$27*100</f>
        <v>56.809338521400775</v>
      </c>
      <c r="E34" s="88">
        <f>E27/$C$27*100</f>
        <v>50.583657587548636</v>
      </c>
      <c r="F34" s="88">
        <f>F27/$C$27*100</f>
        <v>29.961089494163424</v>
      </c>
      <c r="G34" s="88">
        <f>G27/$C$27*100</f>
        <v>33.852140077821012</v>
      </c>
      <c r="H34" s="100"/>
      <c r="I34" s="100"/>
      <c r="J34" s="95"/>
      <c r="K34" s="100"/>
      <c r="L34" s="95"/>
    </row>
    <row r="35" spans="2:45" s="1" customFormat="1" x14ac:dyDescent="0.2">
      <c r="B35" s="43"/>
      <c r="C35" s="100"/>
      <c r="D35" s="100"/>
      <c r="E35" s="100"/>
      <c r="F35" s="100"/>
      <c r="G35" s="100"/>
      <c r="H35" s="100"/>
      <c r="I35" s="100"/>
      <c r="J35" s="95"/>
      <c r="K35" s="100"/>
      <c r="L35" s="95"/>
    </row>
    <row r="36" spans="2:45" s="1" customFormat="1" x14ac:dyDescent="0.2">
      <c r="B36" s="43"/>
      <c r="C36" s="100"/>
      <c r="D36" s="100"/>
      <c r="E36" s="100"/>
      <c r="F36" s="100"/>
      <c r="G36" s="100"/>
      <c r="H36" s="100"/>
      <c r="I36" s="100"/>
      <c r="J36" s="95"/>
      <c r="K36" s="100"/>
      <c r="L36" s="95"/>
    </row>
    <row r="37" spans="2:45" s="1" customFormat="1" x14ac:dyDescent="0.2">
      <c r="B37" s="43"/>
      <c r="C37" s="100"/>
      <c r="D37" s="100"/>
      <c r="E37" s="100"/>
      <c r="F37" s="100"/>
      <c r="G37" s="100"/>
      <c r="H37" s="100"/>
      <c r="I37" s="100"/>
      <c r="J37" s="95"/>
      <c r="K37" s="100"/>
      <c r="L37" s="95"/>
    </row>
    <row r="38" spans="2:45" s="1" customFormat="1" x14ac:dyDescent="0.2">
      <c r="B38" s="43"/>
      <c r="C38" s="100"/>
      <c r="D38" s="100"/>
      <c r="E38" s="100"/>
      <c r="F38" s="100"/>
      <c r="G38" s="100"/>
      <c r="H38" s="100"/>
      <c r="I38" s="100"/>
      <c r="J38" s="95"/>
      <c r="K38" s="100"/>
      <c r="L38" s="95"/>
    </row>
    <row r="39" spans="2:45" s="1" customFormat="1" x14ac:dyDescent="0.2">
      <c r="B39" s="31"/>
      <c r="C39" s="100"/>
      <c r="D39" s="100"/>
      <c r="E39" s="100"/>
      <c r="F39" s="100"/>
      <c r="G39" s="100"/>
      <c r="H39" s="100"/>
      <c r="I39" s="100"/>
      <c r="J39" s="95"/>
      <c r="K39" s="100"/>
      <c r="L39" s="95"/>
    </row>
    <row r="40" spans="2:45" s="1" customFormat="1" x14ac:dyDescent="0.2">
      <c r="C40" s="100"/>
      <c r="D40" s="100"/>
      <c r="E40" s="100"/>
      <c r="F40" s="100"/>
      <c r="G40" s="100"/>
      <c r="H40" s="100"/>
      <c r="I40" s="100"/>
      <c r="J40" s="95"/>
      <c r="K40" s="100"/>
      <c r="L40" s="95"/>
    </row>
    <row r="41" spans="2:45" s="1" customFormat="1" x14ac:dyDescent="0.2">
      <c r="B41" s="11"/>
      <c r="C41" s="95"/>
      <c r="D41" s="95"/>
      <c r="E41" s="95"/>
      <c r="F41" s="95"/>
      <c r="G41" s="95"/>
      <c r="H41" s="95"/>
      <c r="I41" s="100"/>
      <c r="J41" s="95"/>
      <c r="K41" s="100"/>
      <c r="L41" s="95"/>
    </row>
    <row r="42" spans="2:45" s="1" customFormat="1" x14ac:dyDescent="0.2"/>
    <row r="43" spans="2:45" s="1" customFormat="1" ht="24.95" customHeight="1" x14ac:dyDescent="0.2">
      <c r="B43" s="96" t="s">
        <v>188</v>
      </c>
      <c r="V43" s="135"/>
      <c r="W43" s="135"/>
      <c r="X43" s="135"/>
      <c r="Y43" s="135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</row>
    <row r="44" spans="2:45" s="1" customFormat="1" ht="25.5" x14ac:dyDescent="0.2">
      <c r="B44" s="2" t="s">
        <v>100</v>
      </c>
      <c r="C44" s="137">
        <v>2017</v>
      </c>
      <c r="D44" s="137">
        <v>2018</v>
      </c>
      <c r="E44" s="137">
        <v>2019</v>
      </c>
      <c r="F44" s="138">
        <v>2020</v>
      </c>
      <c r="G44" s="45">
        <v>2021</v>
      </c>
      <c r="H44" s="139" t="s">
        <v>82</v>
      </c>
      <c r="I44" s="139" t="s">
        <v>83</v>
      </c>
      <c r="K44" s="140"/>
      <c r="L44" s="141"/>
      <c r="V44" s="135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</row>
    <row r="45" spans="2:45" s="1" customFormat="1" x14ac:dyDescent="0.2">
      <c r="B45" s="131" t="s">
        <v>62</v>
      </c>
      <c r="C45" s="100">
        <f>'[1]2. Strutture ricettive'!C15</f>
        <v>7637</v>
      </c>
      <c r="D45" s="100">
        <f>'[1]2. Strutture ricettive'!D15</f>
        <v>8054</v>
      </c>
      <c r="E45" s="100">
        <f>'[1]2. Strutture ricettive'!E15</f>
        <v>7776</v>
      </c>
      <c r="F45" s="100">
        <f>'[1]2. Strutture ricettive'!F15</f>
        <v>1488</v>
      </c>
      <c r="G45" s="100">
        <f>'[1]2. Strutture ricettive'!G15</f>
        <v>1092</v>
      </c>
      <c r="H45" s="100">
        <f>G45-C45</f>
        <v>-6545</v>
      </c>
      <c r="I45" s="95">
        <f>(G45-C45)/C45</f>
        <v>-0.85701191567369384</v>
      </c>
      <c r="J45" s="100"/>
      <c r="K45" s="94"/>
    </row>
    <row r="46" spans="2:45" s="1" customFormat="1" x14ac:dyDescent="0.2">
      <c r="B46" s="31" t="s">
        <v>63</v>
      </c>
      <c r="C46" s="100">
        <f>'[1]2. Strutture ricettive'!C16</f>
        <v>159</v>
      </c>
      <c r="D46" s="100">
        <f>'[1]2. Strutture ricettive'!D16</f>
        <v>123</v>
      </c>
      <c r="E46" s="100">
        <f>'[1]2. Strutture ricettive'!E16</f>
        <v>104</v>
      </c>
      <c r="F46" s="100">
        <f>'[1]2. Strutture ricettive'!F16</f>
        <v>85</v>
      </c>
      <c r="G46" s="100">
        <f>'[1]2. Strutture ricettive'!G16</f>
        <v>86</v>
      </c>
      <c r="H46" s="100">
        <f>G46-C46</f>
        <v>-73</v>
      </c>
      <c r="I46" s="95">
        <f>(G46-C46)/C46</f>
        <v>-0.45911949685534592</v>
      </c>
      <c r="J46" s="100"/>
      <c r="K46" s="94"/>
    </row>
    <row r="47" spans="2:45" s="1" customFormat="1" x14ac:dyDescent="0.2">
      <c r="B47" s="31" t="s">
        <v>73</v>
      </c>
      <c r="C47" s="100">
        <f>'[1]2. Strutture ricettive'!C17</f>
        <v>0</v>
      </c>
      <c r="D47" s="100">
        <f>'[1]2. Strutture ricettive'!D17</f>
        <v>0</v>
      </c>
      <c r="E47" s="100">
        <f>'[1]2. Strutture ricettive'!E17</f>
        <v>0</v>
      </c>
      <c r="F47" s="100">
        <f>'[1]2. Strutture ricettive'!F17</f>
        <v>0</v>
      </c>
      <c r="G47" s="100">
        <f>'[1]2. Strutture ricettive'!G17</f>
        <v>0</v>
      </c>
      <c r="H47" s="100">
        <f>G47-C47</f>
        <v>0</v>
      </c>
      <c r="I47" s="123" t="s">
        <v>75</v>
      </c>
      <c r="J47" s="100"/>
      <c r="K47" s="94"/>
    </row>
    <row r="48" spans="2:45" s="1" customFormat="1" ht="14.25" x14ac:dyDescent="0.2">
      <c r="B48" s="127" t="s">
        <v>182</v>
      </c>
      <c r="C48" s="97">
        <f>SUM(C45:C47)</f>
        <v>7796</v>
      </c>
      <c r="D48" s="97">
        <f>SUM(D45:D47)</f>
        <v>8177</v>
      </c>
      <c r="E48" s="97">
        <f>SUM(E45:E47)</f>
        <v>7880</v>
      </c>
      <c r="F48" s="97">
        <f>SUM(F45:F47)</f>
        <v>1573</v>
      </c>
      <c r="G48" s="97">
        <f>SUM(G45:G47)</f>
        <v>1178</v>
      </c>
      <c r="H48" s="97">
        <f>G48-C48</f>
        <v>-6618</v>
      </c>
      <c r="I48" s="98">
        <f>(G48-C48)/C48</f>
        <v>-0.84889687018984095</v>
      </c>
      <c r="J48" s="100"/>
      <c r="K48" s="94"/>
      <c r="V48" s="135"/>
      <c r="W48" s="135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</row>
    <row r="49" spans="2:45" s="1" customFormat="1" ht="24.95" customHeight="1" x14ac:dyDescent="0.2">
      <c r="B49" s="130" t="s">
        <v>199</v>
      </c>
      <c r="C49" s="133"/>
      <c r="D49" s="133"/>
      <c r="E49" s="133"/>
      <c r="F49" s="133"/>
      <c r="G49" s="133"/>
      <c r="H49" s="133"/>
      <c r="I49" s="133"/>
      <c r="J49" s="99"/>
      <c r="K49" s="100"/>
      <c r="L49" s="95"/>
      <c r="V49" s="135"/>
      <c r="W49" s="135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</row>
    <row r="50" spans="2:45" s="1" customFormat="1" ht="14.25" x14ac:dyDescent="0.2">
      <c r="C50" s="100"/>
      <c r="D50" s="100"/>
      <c r="E50" s="100"/>
      <c r="F50" s="100"/>
      <c r="G50" s="100"/>
      <c r="H50" s="100"/>
      <c r="I50" s="100"/>
      <c r="J50" s="95"/>
      <c r="K50" s="100"/>
      <c r="L50" s="95"/>
      <c r="V50" s="135"/>
      <c r="W50" s="135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</row>
    <row r="51" spans="2:45" s="1" customFormat="1" ht="14.25" x14ac:dyDescent="0.2">
      <c r="B51" s="85"/>
      <c r="C51" s="85">
        <v>2017</v>
      </c>
      <c r="D51" s="85">
        <v>2018</v>
      </c>
      <c r="E51" s="85">
        <v>2019</v>
      </c>
      <c r="F51" s="85">
        <v>2020</v>
      </c>
      <c r="G51" s="169">
        <v>2021</v>
      </c>
      <c r="H51" s="134"/>
      <c r="I51" s="100"/>
      <c r="J51" s="95"/>
      <c r="K51" s="100"/>
      <c r="L51" s="95"/>
      <c r="V51" s="135"/>
      <c r="W51" s="135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</row>
    <row r="52" spans="2:45" s="1" customFormat="1" ht="14.25" x14ac:dyDescent="0.2">
      <c r="B52" s="178" t="s">
        <v>62</v>
      </c>
      <c r="C52" s="88">
        <f>C45/$C$45*100</f>
        <v>100</v>
      </c>
      <c r="D52" s="88">
        <f>D45/$C$45*100</f>
        <v>105.46025926410894</v>
      </c>
      <c r="E52" s="88">
        <f>E45/$C$45*100</f>
        <v>101.82008642136964</v>
      </c>
      <c r="F52" s="88">
        <f>F45/$C$45*100</f>
        <v>19.484090611496661</v>
      </c>
      <c r="G52" s="88">
        <f>G45/$C$45*100</f>
        <v>14.298808432630613</v>
      </c>
      <c r="H52" s="100"/>
      <c r="I52" s="100"/>
      <c r="J52" s="95"/>
      <c r="K52" s="100"/>
      <c r="L52" s="95"/>
      <c r="V52" s="135"/>
      <c r="W52" s="135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</row>
    <row r="53" spans="2:45" s="1" customFormat="1" ht="14.25" x14ac:dyDescent="0.2">
      <c r="B53" s="85" t="s">
        <v>63</v>
      </c>
      <c r="C53" s="88">
        <f>C46/$C$46*100</f>
        <v>100</v>
      </c>
      <c r="D53" s="88">
        <f>D46/$C$46*100</f>
        <v>77.358490566037744</v>
      </c>
      <c r="E53" s="88">
        <f>E46/$C$46*100</f>
        <v>65.408805031446533</v>
      </c>
      <c r="F53" s="88">
        <f>F46/$C$46*100</f>
        <v>53.459119496855344</v>
      </c>
      <c r="G53" s="88">
        <f>G46/$C$46*100</f>
        <v>54.088050314465406</v>
      </c>
      <c r="H53" s="100"/>
      <c r="I53" s="100"/>
      <c r="J53" s="95"/>
      <c r="K53" s="100"/>
      <c r="L53" s="95"/>
      <c r="V53" s="135"/>
      <c r="W53" s="135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</row>
    <row r="54" spans="2:45" s="1" customFormat="1" ht="14.25" x14ac:dyDescent="0.2">
      <c r="B54" s="43"/>
      <c r="C54" s="100"/>
      <c r="D54" s="100"/>
      <c r="E54" s="100"/>
      <c r="F54" s="100"/>
      <c r="G54" s="100"/>
      <c r="H54" s="100"/>
      <c r="I54" s="100"/>
      <c r="J54" s="95"/>
      <c r="K54" s="100"/>
      <c r="L54" s="95"/>
      <c r="V54" s="135"/>
      <c r="W54" s="135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</row>
    <row r="55" spans="2:45" s="1" customFormat="1" ht="14.25" x14ac:dyDescent="0.2">
      <c r="B55" s="43"/>
      <c r="C55" s="100"/>
      <c r="D55" s="100"/>
      <c r="E55" s="100"/>
      <c r="F55" s="100"/>
      <c r="G55" s="100"/>
      <c r="H55" s="100"/>
      <c r="I55" s="100"/>
      <c r="J55" s="95"/>
      <c r="K55" s="100"/>
      <c r="L55" s="95"/>
      <c r="V55" s="135"/>
      <c r="W55" s="135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</row>
    <row r="56" spans="2:45" s="1" customFormat="1" ht="14.25" x14ac:dyDescent="0.2">
      <c r="B56" s="43"/>
      <c r="C56" s="100"/>
      <c r="D56" s="100"/>
      <c r="E56" s="100"/>
      <c r="F56" s="100"/>
      <c r="G56" s="100"/>
      <c r="H56" s="100"/>
      <c r="I56" s="100"/>
      <c r="J56" s="95"/>
      <c r="K56" s="100"/>
      <c r="L56" s="95"/>
      <c r="V56" s="135"/>
      <c r="W56" s="135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</row>
    <row r="57" spans="2:45" s="1" customFormat="1" ht="14.25" x14ac:dyDescent="0.2">
      <c r="B57" s="43"/>
      <c r="C57" s="100"/>
      <c r="D57" s="100"/>
      <c r="E57" s="100"/>
      <c r="F57" s="100"/>
      <c r="G57" s="100"/>
      <c r="H57" s="100"/>
      <c r="I57" s="100"/>
      <c r="J57" s="95"/>
      <c r="K57" s="100"/>
      <c r="L57" s="95"/>
      <c r="V57" s="135"/>
      <c r="W57" s="135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</row>
    <row r="58" spans="2:45" s="1" customFormat="1" ht="14.25" x14ac:dyDescent="0.2">
      <c r="B58" s="31"/>
      <c r="C58" s="100"/>
      <c r="D58" s="100"/>
      <c r="E58" s="100"/>
      <c r="F58" s="100"/>
      <c r="G58" s="100"/>
      <c r="H58" s="100"/>
      <c r="I58" s="100"/>
      <c r="J58" s="95"/>
      <c r="K58" s="100"/>
      <c r="L58" s="95"/>
      <c r="V58" s="135"/>
      <c r="W58" s="135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</row>
    <row r="59" spans="2:45" s="1" customFormat="1" x14ac:dyDescent="0.2"/>
    <row r="60" spans="2:45" s="1" customFormat="1" x14ac:dyDescent="0.2"/>
    <row r="61" spans="2:45" s="1" customFormat="1" x14ac:dyDescent="0.2"/>
    <row r="62" spans="2:45" s="1" customFormat="1" ht="24.95" customHeight="1" x14ac:dyDescent="0.2">
      <c r="B62" s="96" t="s">
        <v>189</v>
      </c>
      <c r="V62" s="135"/>
      <c r="W62" s="135"/>
      <c r="X62" s="135"/>
      <c r="Y62" s="135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</row>
    <row r="63" spans="2:45" s="1" customFormat="1" ht="25.5" x14ac:dyDescent="0.2">
      <c r="B63" s="2" t="s">
        <v>101</v>
      </c>
      <c r="C63" s="137">
        <v>2017</v>
      </c>
      <c r="D63" s="137">
        <v>2018</v>
      </c>
      <c r="E63" s="137">
        <v>2019</v>
      </c>
      <c r="F63" s="138">
        <v>2020</v>
      </c>
      <c r="G63" s="45">
        <v>2021</v>
      </c>
      <c r="H63" s="139" t="s">
        <v>197</v>
      </c>
      <c r="K63" s="140"/>
      <c r="L63" s="141"/>
      <c r="V63" s="135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</row>
    <row r="64" spans="2:45" s="1" customFormat="1" x14ac:dyDescent="0.2">
      <c r="B64" s="131" t="s">
        <v>62</v>
      </c>
      <c r="C64" s="100">
        <f t="shared" ref="C64:G67" si="0">C26-C45</f>
        <v>287</v>
      </c>
      <c r="D64" s="100">
        <f t="shared" si="0"/>
        <v>284</v>
      </c>
      <c r="E64" s="100">
        <f t="shared" si="0"/>
        <v>157</v>
      </c>
      <c r="F64" s="100">
        <f t="shared" si="0"/>
        <v>56</v>
      </c>
      <c r="G64" s="100">
        <f t="shared" si="0"/>
        <v>204</v>
      </c>
      <c r="H64" s="100">
        <f t="shared" ref="H64:H67" si="1">G64-C64</f>
        <v>-83</v>
      </c>
      <c r="J64" s="100"/>
      <c r="K64" s="94"/>
    </row>
    <row r="65" spans="2:45" s="1" customFormat="1" x14ac:dyDescent="0.2">
      <c r="B65" s="31" t="s">
        <v>63</v>
      </c>
      <c r="C65" s="100">
        <f t="shared" si="0"/>
        <v>98</v>
      </c>
      <c r="D65" s="100">
        <f t="shared" si="0"/>
        <v>23</v>
      </c>
      <c r="E65" s="100">
        <f t="shared" si="0"/>
        <v>26</v>
      </c>
      <c r="F65" s="100">
        <f t="shared" si="0"/>
        <v>-8</v>
      </c>
      <c r="G65" s="100">
        <f t="shared" si="0"/>
        <v>1</v>
      </c>
      <c r="H65" s="100">
        <f t="shared" si="1"/>
        <v>-97</v>
      </c>
      <c r="J65" s="100"/>
      <c r="K65" s="94"/>
    </row>
    <row r="66" spans="2:45" s="1" customFormat="1" x14ac:dyDescent="0.2">
      <c r="B66" s="31" t="s">
        <v>73</v>
      </c>
      <c r="C66" s="100">
        <f t="shared" si="0"/>
        <v>0</v>
      </c>
      <c r="D66" s="100">
        <f t="shared" si="0"/>
        <v>0</v>
      </c>
      <c r="E66" s="100">
        <f t="shared" si="0"/>
        <v>0</v>
      </c>
      <c r="F66" s="100">
        <f t="shared" si="0"/>
        <v>0</v>
      </c>
      <c r="G66" s="100">
        <f t="shared" si="0"/>
        <v>0</v>
      </c>
      <c r="H66" s="100">
        <f>H28-H47</f>
        <v>0</v>
      </c>
      <c r="J66" s="100"/>
      <c r="K66" s="94"/>
    </row>
    <row r="67" spans="2:45" s="1" customFormat="1" ht="14.25" x14ac:dyDescent="0.2">
      <c r="B67" s="127" t="s">
        <v>182</v>
      </c>
      <c r="C67" s="97">
        <f t="shared" si="0"/>
        <v>385</v>
      </c>
      <c r="D67" s="97">
        <f t="shared" si="0"/>
        <v>307</v>
      </c>
      <c r="E67" s="97">
        <f t="shared" si="0"/>
        <v>183</v>
      </c>
      <c r="F67" s="97">
        <f t="shared" si="0"/>
        <v>48</v>
      </c>
      <c r="G67" s="97">
        <f t="shared" si="0"/>
        <v>205</v>
      </c>
      <c r="H67" s="97">
        <f t="shared" si="1"/>
        <v>-180</v>
      </c>
      <c r="J67" s="100"/>
      <c r="K67" s="94"/>
      <c r="V67" s="135"/>
      <c r="W67" s="135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</row>
    <row r="68" spans="2:45" s="1" customFormat="1" ht="24.95" customHeight="1" x14ac:dyDescent="0.2">
      <c r="B68" s="130" t="s">
        <v>199</v>
      </c>
      <c r="C68" s="133"/>
      <c r="D68" s="133"/>
      <c r="E68" s="133"/>
      <c r="F68" s="133"/>
      <c r="G68" s="133"/>
      <c r="H68" s="133"/>
      <c r="J68" s="99"/>
      <c r="K68" s="100"/>
      <c r="L68" s="95"/>
      <c r="V68" s="135"/>
      <c r="W68" s="135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</row>
    <row r="69" spans="2:45" s="1" customFormat="1" ht="14.25" x14ac:dyDescent="0.2">
      <c r="C69" s="100"/>
      <c r="D69" s="100"/>
      <c r="E69" s="100"/>
      <c r="F69" s="100"/>
      <c r="G69" s="100"/>
      <c r="H69" s="100"/>
      <c r="I69" s="100"/>
      <c r="J69" s="95"/>
      <c r="K69" s="100"/>
      <c r="L69" s="95"/>
      <c r="V69" s="135"/>
      <c r="W69" s="135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</row>
    <row r="70" spans="2:45" s="1" customFormat="1" ht="14.25" x14ac:dyDescent="0.2">
      <c r="B70" s="85"/>
      <c r="C70" s="85">
        <v>2017</v>
      </c>
      <c r="D70" s="85">
        <v>2018</v>
      </c>
      <c r="E70" s="85">
        <v>2019</v>
      </c>
      <c r="F70" s="85">
        <v>2020</v>
      </c>
      <c r="G70" s="169">
        <v>2021</v>
      </c>
      <c r="H70" s="134"/>
      <c r="I70" s="100"/>
      <c r="J70" s="95"/>
      <c r="K70" s="100"/>
      <c r="L70" s="95"/>
      <c r="V70" s="135"/>
      <c r="W70" s="135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</row>
    <row r="71" spans="2:45" s="1" customFormat="1" ht="14.25" x14ac:dyDescent="0.2">
      <c r="B71" s="178" t="s">
        <v>62</v>
      </c>
      <c r="C71" s="88">
        <f>C64</f>
        <v>287</v>
      </c>
      <c r="D71" s="88">
        <f t="shared" ref="D71:G72" si="2">D64+C71</f>
        <v>571</v>
      </c>
      <c r="E71" s="88">
        <f t="shared" si="2"/>
        <v>728</v>
      </c>
      <c r="F71" s="88">
        <f t="shared" si="2"/>
        <v>784</v>
      </c>
      <c r="G71" s="88">
        <f t="shared" si="2"/>
        <v>988</v>
      </c>
      <c r="H71" s="100"/>
      <c r="I71" s="100"/>
      <c r="J71" s="95"/>
      <c r="K71" s="100"/>
      <c r="L71" s="95"/>
      <c r="V71" s="135"/>
      <c r="W71" s="135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</row>
    <row r="72" spans="2:45" s="1" customFormat="1" ht="14.25" x14ac:dyDescent="0.2">
      <c r="B72" s="85" t="s">
        <v>63</v>
      </c>
      <c r="C72" s="88">
        <f>C65</f>
        <v>98</v>
      </c>
      <c r="D72" s="88">
        <f t="shared" si="2"/>
        <v>121</v>
      </c>
      <c r="E72" s="88">
        <f t="shared" si="2"/>
        <v>147</v>
      </c>
      <c r="F72" s="88">
        <f t="shared" si="2"/>
        <v>139</v>
      </c>
      <c r="G72" s="88">
        <f t="shared" si="2"/>
        <v>140</v>
      </c>
      <c r="H72" s="100"/>
      <c r="I72" s="100"/>
      <c r="J72" s="95"/>
      <c r="K72" s="100"/>
      <c r="L72" s="95"/>
      <c r="V72" s="135"/>
      <c r="W72" s="135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</row>
    <row r="73" spans="2:45" s="1" customFormat="1" ht="14.25" x14ac:dyDescent="0.2">
      <c r="B73" s="177"/>
      <c r="C73" s="88"/>
      <c r="D73" s="88"/>
      <c r="E73" s="88"/>
      <c r="F73" s="88"/>
      <c r="G73" s="88"/>
      <c r="H73" s="100"/>
      <c r="I73" s="100"/>
      <c r="J73" s="95"/>
      <c r="K73" s="100"/>
      <c r="L73" s="95"/>
      <c r="V73" s="135"/>
      <c r="W73" s="135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</row>
    <row r="74" spans="2:45" s="1" customFormat="1" ht="14.25" x14ac:dyDescent="0.2">
      <c r="B74" s="177"/>
      <c r="C74" s="88"/>
      <c r="D74" s="88"/>
      <c r="E74" s="88"/>
      <c r="F74" s="88"/>
      <c r="G74" s="88"/>
      <c r="H74" s="100"/>
      <c r="I74" s="100"/>
      <c r="J74" s="95"/>
      <c r="K74" s="100"/>
      <c r="L74" s="95"/>
      <c r="V74" s="135"/>
      <c r="W74" s="135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</row>
    <row r="75" spans="2:45" s="1" customFormat="1" ht="14.25" x14ac:dyDescent="0.2">
      <c r="B75" s="85"/>
      <c r="C75" s="85">
        <v>2017</v>
      </c>
      <c r="D75" s="85">
        <v>2018</v>
      </c>
      <c r="E75" s="85">
        <v>2019</v>
      </c>
      <c r="F75" s="85">
        <v>2020</v>
      </c>
      <c r="G75" s="169">
        <v>2021</v>
      </c>
      <c r="H75" s="100"/>
      <c r="I75" s="100"/>
      <c r="J75" s="95"/>
      <c r="K75" s="100"/>
      <c r="L75" s="95"/>
      <c r="V75" s="135"/>
      <c r="W75" s="135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</row>
    <row r="76" spans="2:45" s="1" customFormat="1" ht="14.25" x14ac:dyDescent="0.2">
      <c r="B76" s="178" t="s">
        <v>62</v>
      </c>
      <c r="C76" s="88">
        <f>C71/$C$71*100</f>
        <v>100</v>
      </c>
      <c r="D76" s="88">
        <f>D71/$C$71*100</f>
        <v>198.95470383275261</v>
      </c>
      <c r="E76" s="88">
        <f>E71/$C$71*100</f>
        <v>253.65853658536585</v>
      </c>
      <c r="F76" s="88">
        <f>F71/$C$71*100</f>
        <v>273.17073170731709</v>
      </c>
      <c r="G76" s="88">
        <f>G71/$C$71*100</f>
        <v>344.2508710801394</v>
      </c>
      <c r="H76" s="100"/>
      <c r="I76" s="100"/>
      <c r="J76" s="95"/>
      <c r="K76" s="100"/>
      <c r="L76" s="95"/>
      <c r="V76" s="135"/>
      <c r="W76" s="135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</row>
    <row r="77" spans="2:45" s="1" customFormat="1" ht="14.25" x14ac:dyDescent="0.2">
      <c r="B77" s="85" t="s">
        <v>63</v>
      </c>
      <c r="C77" s="88">
        <f>C72/$C$72*100</f>
        <v>100</v>
      </c>
      <c r="D77" s="88">
        <f>D72/$C$72*100</f>
        <v>123.46938775510203</v>
      </c>
      <c r="E77" s="88">
        <f>E72/$C$72*100</f>
        <v>150</v>
      </c>
      <c r="F77" s="88">
        <f>F72/$C$72*100</f>
        <v>141.83673469387753</v>
      </c>
      <c r="G77" s="88">
        <f>G72/$C$72*100</f>
        <v>142.85714285714286</v>
      </c>
      <c r="H77" s="100"/>
      <c r="I77" s="100"/>
      <c r="J77" s="95"/>
      <c r="K77" s="100"/>
      <c r="L77" s="95"/>
      <c r="V77" s="135"/>
      <c r="W77" s="135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</row>
    <row r="78" spans="2:45" s="1" customFormat="1" ht="14.25" x14ac:dyDescent="0.2">
      <c r="B78" s="85"/>
      <c r="C78" s="88"/>
      <c r="D78" s="88"/>
      <c r="E78" s="88"/>
      <c r="F78" s="88"/>
      <c r="G78" s="88"/>
      <c r="H78" s="100"/>
      <c r="I78" s="100"/>
      <c r="J78" s="95"/>
      <c r="K78" s="100"/>
      <c r="L78" s="95"/>
      <c r="V78" s="135"/>
      <c r="W78" s="135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</row>
    <row r="79" spans="2:45" s="1" customFormat="1" ht="14.25" x14ac:dyDescent="0.2">
      <c r="C79" s="100"/>
      <c r="D79" s="100"/>
      <c r="E79" s="100"/>
      <c r="F79" s="100"/>
      <c r="G79" s="100"/>
      <c r="H79" s="100"/>
      <c r="I79" s="100"/>
      <c r="J79" s="95"/>
      <c r="K79" s="100"/>
      <c r="L79" s="95"/>
      <c r="V79" s="135"/>
      <c r="W79" s="135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</row>
    <row r="80" spans="2:45" s="1" customFormat="1" x14ac:dyDescent="0.2"/>
    <row r="81" spans="2:7" s="1" customFormat="1" x14ac:dyDescent="0.2"/>
    <row r="82" spans="2:7" s="1" customFormat="1" x14ac:dyDescent="0.2"/>
    <row r="83" spans="2:7" s="1" customFormat="1" x14ac:dyDescent="0.2">
      <c r="B83" s="43"/>
      <c r="C83" s="100"/>
      <c r="D83" s="100"/>
      <c r="E83" s="100"/>
      <c r="F83" s="100"/>
      <c r="G83" s="100"/>
    </row>
    <row r="84" spans="2:7" s="1" customFormat="1" x14ac:dyDescent="0.2">
      <c r="B84" s="43"/>
      <c r="C84" s="100"/>
      <c r="D84" s="100"/>
      <c r="E84" s="100"/>
      <c r="F84" s="100"/>
      <c r="G84" s="100"/>
    </row>
    <row r="85" spans="2:7" s="1" customFormat="1" x14ac:dyDescent="0.2">
      <c r="B85" s="43"/>
      <c r="C85" s="100"/>
      <c r="D85" s="100"/>
      <c r="E85" s="100"/>
      <c r="F85" s="100"/>
      <c r="G85" s="100"/>
    </row>
    <row r="86" spans="2:7" s="1" customFormat="1" x14ac:dyDescent="0.2">
      <c r="B86" s="43"/>
      <c r="C86" s="100"/>
      <c r="D86" s="100"/>
      <c r="E86" s="100"/>
      <c r="F86" s="100"/>
      <c r="G86" s="100"/>
    </row>
    <row r="87" spans="2:7" x14ac:dyDescent="0.2">
      <c r="C87" s="100"/>
      <c r="D87" s="100"/>
      <c r="E87" s="100"/>
      <c r="F87" s="100"/>
      <c r="G87" s="100"/>
    </row>
  </sheetData>
  <sheetProtection sheet="1" objects="1" scenarios="1"/>
  <mergeCells count="6">
    <mergeCell ref="B20:T22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I E A A B Q S w M E F A A C A A g A i U 4 1 U E + G 9 a C p A A A A + A A A A B I A H A B D b 2 5 m a W c v U G F j a 2 F n Z S 5 4 b W w g o h g A K K A U A A A A A A A A A A A A A A A A A A A A A A A A A A A A h Y 9 N C s I w G E S v U r J v k l b 6 Q / m a L l w J F g R F 3 I Y Y 2 2 C b S p O a 3 s 2 F R / I K F r T q z u U M b + D N 4 3 a H Y m w b 7 y p 7 o z q d o w B T 5 E k t u q P S V Y 4 G e / J T V D D Y c H H m l f Q m W J t s N C p H t b W X j B D n H H Y L 3 P U V C S k N y K F c b 0 U t W + 4 r b S z X Q q L P 6 v h / h R j s X z I s x E m M o z h J c Z Q G Q O Y a S q W / S D g Z Y w r k p 4 T l 0 N i h l 0 x Z f 7 U D M k c g 7 x f s C V B L A w Q U A A I A C A C J T j V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U 4 1 U B h Q + Q a X A Q A A E A M A A B M A H A B G b 3 J t d W x h c y 9 T Z W N 0 a W 9 u M S 5 t I K I Y A C i g F A A A A A A A A A A A A A A A A A A A A A A A A A A A A H W Q 0 W r b M B S G 7 w N 5 h 4 N 2 k 4 A b 6 q z r V k o u R u o G s 9 Q O j r d d V M U o y u k i q k h B O i 7 p Q t 5 l 7 7 I X q 5 q k Y N i s G 8 H 3 / + c / 0 u 9 R k r I G 5 s c 7 v u 5 2 u h 2 / E g 6 X c C e k s x 6 J r F M w A o 3 U 7 U A 4 u V O / l M G A k q 1 E P f h p 3 d P C 2 q f e r d I 4 G F t D a M j 3 G O e Z 8 B y l N V o s e K E k O i l 4 g R 6 F k 6 t q G u C s y C d J W a a Q Z j D O i 3 n O q 2 o c p p 2 F O d V L B a D K I s l u + C y D M y j E Z m M d W f h q T C 0 0 8 k k x y 6 q 4 G p 7 H V / y H 0 D W J 3 + E T C K a 2 z w g k F q i D K w n r r T t I i n 8 3 i v 7 + A W 2 l 0 A p C 7 G H 4 R K d H e g a 3 6 T S B v E g n a Z Y M t t p v W T 8 K q V p H Q K 7 G f n R s o t l Q N V 8 h U i j l V M / u P i V c j 1 j T w 6 J v y i x H 7 G B l D / v 7 G 0 H i 4 R T 2 g d 3 Z p X p U U o Q f k t p Y F s J K s Q i d l k 4 Y / 2 j d e m x 1 v T b l y w Z 9 7 9 / l 0 W 7 H j o 6 Y R Z A a u r w Y v H n 3 E b w L w y B Q Q E C 4 p Q b / 2 D Z w 0 S Z 8 a h M u 2 4 T P b c K X 9 0 c J 8 9 L A V / / H 8 X k L j 1 v 4 s M n 3 / W 5 H m b b G r 1 8 B U E s B A i 0 A F A A C A A g A i U 4 1 U E + G 9 a C p A A A A + A A A A B I A A A A A A A A A A A A A A A A A A A A A A E N v b m Z p Z y 9 Q Y W N r Y W d l L n h t b F B L A Q I t A B Q A A g A I A I l O N V A P y u m r p A A A A O k A A A A T A A A A A A A A A A A A A A A A A P U A A A B b Q 2 9 u d G V u d F 9 U e X B l c 1 0 u e G 1 s U E s B A i 0 A F A A C A A g A i U 4 1 U B h Q + Q a X A Q A A E A M A A B M A A A A A A A A A A A A A A A A A 5 g E A A E Z v c m 1 1 b G F z L 1 N l Y 3 R p b 2 4 x L m 1 Q S w U G A A A A A A M A A w D C A A A A y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A 4 A A A A A A A C i D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W F j c m 9 z Z X R 0 b 3 J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D g 6 N T E 6 N T U u N j U x M z Y x N l o i I C 8 + P E V u d H J 5 I F R 5 c G U 9 I k Z p b G x D b 2 x 1 b W 5 U e X B l c y I g V m F s d W U 9 I n N B d 1 l E Q X d N R E F 3 Q U F B Q U F B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h Y 3 J v c 2 V 0 d G 9 y a S 9 N b 2 R p Z m l j Y X R v I H R p c G 8 u e 0 N v b H V t b j E s M H 0 m c X V v d D s s J n F 1 b 3 Q 7 U 2 V j d G l v b j E v T W F j c m 9 z Z X R 0 b 3 J p L 0 1 v Z G l m a W N h d G 8 g d G l w b y 5 7 Q 2 9 s d W 1 u M i w x f S Z x d W 9 0 O y w m c X V v d D t T Z W N 0 a W 9 u M S 9 N Y W N y b 3 N l d H R v c m k v T W 9 k a W Z p Y 2 F 0 b y B 0 a X B v L n t D b 2 x 1 b W 4 z L D J 9 J n F 1 b 3 Q 7 L C Z x d W 9 0 O 1 N l Y 3 R p b 2 4 x L 0 1 h Y 3 J v c 2 V 0 d G 9 y a S 9 N b 2 R p Z m l j Y X R v I H R p c G 8 u e 0 N v b H V t b j Q s M 3 0 m c X V v d D s s J n F 1 b 3 Q 7 U 2 V j d G l v b j E v T W F j c m 9 z Z X R 0 b 3 J p L 0 1 v Z G l m a W N h d G 8 g d G l w b y 5 7 Q 2 9 s d W 1 u N S w 0 f S Z x d W 9 0 O y w m c X V v d D t T Z W N 0 a W 9 u M S 9 N Y W N y b 3 N l d H R v c m k v T W 9 k a W Z p Y 2 F 0 b y B 0 a X B v L n t D b 2 x 1 b W 4 2 L D V 9 J n F 1 b 3 Q 7 L C Z x d W 9 0 O 1 N l Y 3 R p b 2 4 x L 0 1 h Y 3 J v c 2 V 0 d G 9 y a S 9 N b 2 R p Z m l j Y X R v I H R p c G 8 u e 0 N v b H V t b j c s N n 0 m c X V v d D s s J n F 1 b 3 Q 7 U 2 V j d G l v b j E v T W F j c m 9 z Z X R 0 b 3 J p L 0 1 v Z G l m a W N h d G 8 g d G l w b y 5 7 Q 2 9 s d W 1 u O C w 3 f S Z x d W 9 0 O y w m c X V v d D t T Z W N 0 a W 9 u M S 9 N Y W N y b 3 N l d H R v c m k v T W 9 k a W Z p Y 2 F 0 b y B 0 a X B v L n t D b 2 x 1 b W 4 5 L D h 9 J n F 1 b 3 Q 7 L C Z x d W 9 0 O 1 N l Y 3 R p b 2 4 x L 0 1 h Y 3 J v c 2 V 0 d G 9 y a S 9 N b 2 R p Z m l j Y X R v I H R p c G 8 u e 0 N v b H V t b j E w L D l 9 J n F 1 b 3 Q 7 L C Z x d W 9 0 O 1 N l Y 3 R p b 2 4 x L 0 1 h Y 3 J v c 2 V 0 d G 9 y a S 9 N b 2 R p Z m l j Y X R v I H R p c G 8 u e 0 N v b H V t b j E x L D E w f S Z x d W 9 0 O y w m c X V v d D t T Z W N 0 a W 9 u M S 9 N Y W N y b 3 N l d H R v c m k v T W 9 k a W Z p Y 2 F 0 b y B 0 a X B v L n t D b 2 x 1 b W 4 x M i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0 1 h Y 3 J v c 2 V 0 d G 9 y a S 9 N b 2 R p Z m l j Y X R v I H R p c G 8 u e 0 N v b H V t b j E s M H 0 m c X V v d D s s J n F 1 b 3 Q 7 U 2 V j d G l v b j E v T W F j c m 9 z Z X R 0 b 3 J p L 0 1 v Z G l m a W N h d G 8 g d G l w b y 5 7 Q 2 9 s d W 1 u M i w x f S Z x d W 9 0 O y w m c X V v d D t T Z W N 0 a W 9 u M S 9 N Y W N y b 3 N l d H R v c m k v T W 9 k a W Z p Y 2 F 0 b y B 0 a X B v L n t D b 2 x 1 b W 4 z L D J 9 J n F 1 b 3 Q 7 L C Z x d W 9 0 O 1 N l Y 3 R p b 2 4 x L 0 1 h Y 3 J v c 2 V 0 d G 9 y a S 9 N b 2 R p Z m l j Y X R v I H R p c G 8 u e 0 N v b H V t b j Q s M 3 0 m c X V v d D s s J n F 1 b 3 Q 7 U 2 V j d G l v b j E v T W F j c m 9 z Z X R 0 b 3 J p L 0 1 v Z G l m a W N h d G 8 g d G l w b y 5 7 Q 2 9 s d W 1 u N S w 0 f S Z x d W 9 0 O y w m c X V v d D t T Z W N 0 a W 9 u M S 9 N Y W N y b 3 N l d H R v c m k v T W 9 k a W Z p Y 2 F 0 b y B 0 a X B v L n t D b 2 x 1 b W 4 2 L D V 9 J n F 1 b 3 Q 7 L C Z x d W 9 0 O 1 N l Y 3 R p b 2 4 x L 0 1 h Y 3 J v c 2 V 0 d G 9 y a S 9 N b 2 R p Z m l j Y X R v I H R p c G 8 u e 0 N v b H V t b j c s N n 0 m c X V v d D s s J n F 1 b 3 Q 7 U 2 V j d G l v b j E v T W F j c m 9 z Z X R 0 b 3 J p L 0 1 v Z G l m a W N h d G 8 g d G l w b y 5 7 Q 2 9 s d W 1 u O C w 3 f S Z x d W 9 0 O y w m c X V v d D t T Z W N 0 a W 9 u M S 9 N Y W N y b 3 N l d H R v c m k v T W 9 k a W Z p Y 2 F 0 b y B 0 a X B v L n t D b 2 x 1 b W 4 5 L D h 9 J n F 1 b 3 Q 7 L C Z x d W 9 0 O 1 N l Y 3 R p b 2 4 x L 0 1 h Y 3 J v c 2 V 0 d G 9 y a S 9 N b 2 R p Z m l j Y X R v I H R p c G 8 u e 0 N v b H V t b j E w L D l 9 J n F 1 b 3 Q 7 L C Z x d W 9 0 O 1 N l Y 3 R p b 2 4 x L 0 1 h Y 3 J v c 2 V 0 d G 9 y a S 9 N b 2 R p Z m l j Y X R v I H R p c G 8 u e 0 N v b H V t b j E x L D E w f S Z x d W 9 0 O y w m c X V v d D t T Z W N 0 a W 9 u M S 9 N Y W N y b 3 N l d H R v c m k v T W 9 k a W Z p Y 2 F 0 b y B 0 a X B v L n t D b 2 x 1 b W 4 x M i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h Y 3 J v c 2 V 0 d G 9 y a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j c m 9 z Z X R 0 b 3 J p L 0 1 h Y 3 J v c 2 V 0 d G 9 y a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Y 3 J v c 2 V 0 d G 9 y a S 9 N b 2 R p Z m l j Y X R v J T I w d G l w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i G K d W 9 r 7 o R Z c A Z V x r z n + Q A A A A A A I A A A A A A B B m A A A A A Q A A I A A A A B 6 I e z n p e j s 1 Z U Q J J K Y E H P V d R 8 E I V w i + y i u b 2 p J + j W I C A A A A A A 6 A A A A A A g A A I A A A A P 4 H a b 0 R r 5 i s v g 8 h C z W / r G p x G 8 6 G r + q S L 4 F y V T N W q I c 5 U A A A A A y F x Z f s w E m G 7 c q L + r b 2 n 5 T O h I 7 0 F c s 2 q f P y x Q d G 3 0 9 7 d / T X w 6 + V Q 8 f 5 Y b I t W d + L d b e 3 i 6 T d a F i Y Y / H Z P q A K a c P S m d N a 2 C Y r X / P R C z A B 1 G H h Q A A A A M 3 k K o z w l m a 5 a j T m d m t r / U u R 9 7 / b 2 S Y w q J Z B B 7 0 u M n s E 1 s m F n 9 a x 9 P 1 w s 4 y f w i a x H h 0 L p 9 J 1 J o 8 X 2 5 a m T W C f q f 4 = < / D a t a M a s h u p > 
</file>

<file path=customXml/itemProps1.xml><?xml version="1.0" encoding="utf-8"?>
<ds:datastoreItem xmlns:ds="http://schemas.openxmlformats.org/officeDocument/2006/customXml" ds:itemID="{47A1D6F6-0489-449A-9061-FC061541665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12</vt:i4>
      </vt:variant>
    </vt:vector>
  </HeadingPairs>
  <TitlesOfParts>
    <vt:vector size="27" baseType="lpstr">
      <vt:lpstr>1. UNITÀ LOCALI</vt:lpstr>
      <vt:lpstr>1. Servizio turistico</vt:lpstr>
      <vt:lpstr>1. Strutture ricettive</vt:lpstr>
      <vt:lpstr>1. Ristorazione</vt:lpstr>
      <vt:lpstr>1. Specializzazione</vt:lpstr>
      <vt:lpstr>1. Delegazioni</vt:lpstr>
      <vt:lpstr>2. MERCATO DEL LAVORO</vt:lpstr>
      <vt:lpstr>2. Servizio Turistico</vt:lpstr>
      <vt:lpstr>2. Strutture ricettive</vt:lpstr>
      <vt:lpstr>2. Ristorazione</vt:lpstr>
      <vt:lpstr>2. Contratti</vt:lpstr>
      <vt:lpstr>2. Classe età</vt:lpstr>
      <vt:lpstr>2. Genere</vt:lpstr>
      <vt:lpstr>2. Nazionalità</vt:lpstr>
      <vt:lpstr>2. Delegazioni</vt:lpstr>
      <vt:lpstr>'1. Ristorazione'!Area_stampa</vt:lpstr>
      <vt:lpstr>'1. Servizio turistico'!Area_stampa</vt:lpstr>
      <vt:lpstr>'1. Specializzazione'!Area_stampa</vt:lpstr>
      <vt:lpstr>'1. Strutture ricettive'!Area_stampa</vt:lpstr>
      <vt:lpstr>'2. Classe età'!Area_stampa</vt:lpstr>
      <vt:lpstr>'2. Contratti'!Area_stampa</vt:lpstr>
      <vt:lpstr>'2. Delegazioni'!Area_stampa</vt:lpstr>
      <vt:lpstr>'2. Genere'!Area_stampa</vt:lpstr>
      <vt:lpstr>'2. Nazionalità'!Area_stampa</vt:lpstr>
      <vt:lpstr>'2. Ristorazione'!Area_stampa</vt:lpstr>
      <vt:lpstr>'2. Servizio Turistico'!Area_stampa</vt:lpstr>
      <vt:lpstr>'2. Strutture ricettive'!Area_stampa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EconLab</dc:creator>
  <cp:lastModifiedBy>Emiliano Conte</cp:lastModifiedBy>
  <cp:lastPrinted>2020-01-07T14:03:50Z</cp:lastPrinted>
  <dcterms:created xsi:type="dcterms:W3CDTF">2011-12-06T14:39:47Z</dcterms:created>
  <dcterms:modified xsi:type="dcterms:W3CDTF">2022-07-08T10:19:14Z</dcterms:modified>
</cp:coreProperties>
</file>